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scharles-my.sharepoint.com/personal/michel_garnaud_scharles_fr/Documents/Bureau/"/>
    </mc:Choice>
  </mc:AlternateContent>
  <xr:revisionPtr revIDLastSave="188" documentId="13_ncr:1_{90A1A350-8E83-4E6D-8A7B-06795DEC81D0}" xr6:coauthVersionLast="47" xr6:coauthVersionMax="47" xr10:uidLastSave="{EDB90AF7-0E6B-4067-B8C7-9874DEEDC1E4}"/>
  <bookViews>
    <workbookView xWindow="-110" yWindow="-110" windowWidth="19420" windowHeight="12300" tabRatio="500" firstSheet="3" activeTab="3" xr2:uid="{9AADDA6E-9079-4838-BF90-11A941213655}"/>
  </bookViews>
  <sheets>
    <sheet name="Tg3 Trim 2" sheetId="1" r:id="rId1"/>
    <sheet name="Tgr 2 Trim 2" sheetId="2" r:id="rId2"/>
    <sheet name="1ere  Trim 2" sheetId="3" r:id="rId3"/>
    <sheet name="2nde 1 T 2" sheetId="4" r:id="rId4"/>
    <sheet name="2nde 2 T 2" sheetId="5" r:id="rId5"/>
    <sheet name="2nde 3 T 2" sheetId="6" r:id="rId6"/>
    <sheet name="TG3 synth T2" sheetId="11" r:id="rId7"/>
    <sheet name="Tg3 PP" sheetId="13" r:id="rId8"/>
    <sheet name="rattrapage" sheetId="9" r:id="rId9"/>
    <sheet name="projection BAC"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5" l="1"/>
  <c r="K5"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K34" i="5"/>
  <c r="K35" i="5"/>
  <c r="K3" i="5"/>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J5" i="6"/>
  <c r="J6" i="6"/>
  <c r="J7" i="6"/>
  <c r="J8" i="6"/>
  <c r="J9" i="6"/>
  <c r="J10" i="6"/>
  <c r="J11" i="6"/>
  <c r="J12" i="6"/>
  <c r="J13" i="6"/>
  <c r="J14" i="6"/>
  <c r="J15" i="6"/>
  <c r="J16" i="6"/>
  <c r="J17" i="6"/>
  <c r="J18" i="6"/>
  <c r="J19" i="6"/>
  <c r="J20" i="6"/>
  <c r="J21" i="6"/>
  <c r="J22" i="6"/>
  <c r="J23" i="6"/>
  <c r="J24" i="6"/>
  <c r="J25" i="6"/>
  <c r="J27" i="6"/>
  <c r="J28" i="6"/>
  <c r="J29" i="6"/>
  <c r="J30" i="6"/>
  <c r="J31" i="6"/>
  <c r="J32" i="6"/>
  <c r="J33" i="6"/>
  <c r="J4" i="6"/>
  <c r="K5" i="4"/>
  <c r="K6" i="4"/>
  <c r="K7" i="4"/>
  <c r="K10" i="4"/>
  <c r="K12" i="4"/>
  <c r="K13" i="4"/>
  <c r="K16" i="4"/>
  <c r="K18" i="4"/>
  <c r="K21" i="4"/>
  <c r="K22" i="4"/>
  <c r="K24" i="4"/>
  <c r="K31" i="4"/>
  <c r="K32" i="4"/>
  <c r="K4" i="4"/>
  <c r="F5" i="4" l="1"/>
  <c r="F6" i="4"/>
  <c r="F7" i="4"/>
  <c r="F10" i="4"/>
  <c r="F11" i="4"/>
  <c r="K11" i="4" s="1"/>
  <c r="F12" i="4"/>
  <c r="F13" i="4"/>
  <c r="F16" i="4"/>
  <c r="F18" i="4"/>
  <c r="F21" i="4"/>
  <c r="F22" i="4"/>
  <c r="F24" i="4"/>
  <c r="F25" i="4"/>
  <c r="F28" i="4"/>
  <c r="K28" i="4" s="1"/>
  <c r="F31" i="4"/>
  <c r="F32" i="4"/>
  <c r="Y38" i="1"/>
  <c r="W3" i="5"/>
  <c r="F3" i="5" s="1"/>
  <c r="K37" i="3"/>
  <c r="E7" i="6"/>
  <c r="E9" i="6"/>
  <c r="E20" i="6"/>
  <c r="E23" i="6"/>
  <c r="E26" i="6"/>
  <c r="E29" i="6"/>
  <c r="F38" i="1"/>
  <c r="H38" i="1"/>
  <c r="I38" i="1"/>
  <c r="J38" i="1"/>
  <c r="U5" i="6"/>
  <c r="E5" i="6" s="1"/>
  <c r="U6" i="6"/>
  <c r="E6" i="6" s="1"/>
  <c r="U7" i="6"/>
  <c r="U8" i="6"/>
  <c r="E8" i="6" s="1"/>
  <c r="U9" i="6"/>
  <c r="U10" i="6"/>
  <c r="E10" i="6" s="1"/>
  <c r="U11" i="6"/>
  <c r="E11" i="6" s="1"/>
  <c r="U12" i="6"/>
  <c r="E12" i="6" s="1"/>
  <c r="U13" i="6"/>
  <c r="E13" i="6" s="1"/>
  <c r="U14" i="6"/>
  <c r="E14" i="6" s="1"/>
  <c r="U15" i="6"/>
  <c r="E15" i="6" s="1"/>
  <c r="U16" i="6"/>
  <c r="E16" i="6" s="1"/>
  <c r="U17" i="6"/>
  <c r="E17" i="6" s="1"/>
  <c r="U18" i="6"/>
  <c r="E18" i="6" s="1"/>
  <c r="U19" i="6"/>
  <c r="E19" i="6" s="1"/>
  <c r="U20" i="6"/>
  <c r="U21" i="6"/>
  <c r="U22" i="6"/>
  <c r="E22" i="6" s="1"/>
  <c r="U23" i="6"/>
  <c r="U24" i="6"/>
  <c r="E24" i="6" s="1"/>
  <c r="U25" i="6"/>
  <c r="E25" i="6" s="1"/>
  <c r="U26" i="6"/>
  <c r="U27" i="6"/>
  <c r="E27" i="6" s="1"/>
  <c r="U28" i="6"/>
  <c r="U29" i="6"/>
  <c r="U30" i="6"/>
  <c r="E30" i="6" s="1"/>
  <c r="U31" i="6"/>
  <c r="E31" i="6" s="1"/>
  <c r="U32" i="6"/>
  <c r="U33" i="6"/>
  <c r="E33" i="6" s="1"/>
  <c r="L5" i="2"/>
  <c r="L6" i="2"/>
  <c r="L7" i="2"/>
  <c r="L8" i="2"/>
  <c r="L9" i="2"/>
  <c r="L10" i="2"/>
  <c r="L11" i="2"/>
  <c r="L12" i="2"/>
  <c r="L13" i="2"/>
  <c r="L14" i="2"/>
  <c r="L15" i="2"/>
  <c r="L16" i="2"/>
  <c r="L17" i="2"/>
  <c r="L18" i="2"/>
  <c r="L19" i="2"/>
  <c r="L20" i="2"/>
  <c r="L21" i="2"/>
  <c r="L22" i="2"/>
  <c r="L23" i="2"/>
  <c r="L24" i="2"/>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F31" i="5"/>
  <c r="W4" i="5"/>
  <c r="F4" i="5" s="1"/>
  <c r="W5" i="5"/>
  <c r="F5" i="5" s="1"/>
  <c r="W6" i="5"/>
  <c r="F6" i="5" s="1"/>
  <c r="W7" i="5"/>
  <c r="F7" i="5" s="1"/>
  <c r="W8" i="5"/>
  <c r="F8" i="5" s="1"/>
  <c r="W9" i="5"/>
  <c r="F9" i="5" s="1"/>
  <c r="W10" i="5"/>
  <c r="F10" i="5" s="1"/>
  <c r="W11" i="5"/>
  <c r="F11" i="5" s="1"/>
  <c r="W12" i="5"/>
  <c r="F12" i="5" s="1"/>
  <c r="W13" i="5"/>
  <c r="F13" i="5" s="1"/>
  <c r="W14" i="5"/>
  <c r="F14" i="5" s="1"/>
  <c r="W15" i="5"/>
  <c r="F15" i="5" s="1"/>
  <c r="W16" i="5"/>
  <c r="F16" i="5" s="1"/>
  <c r="W17" i="5"/>
  <c r="F17" i="5" s="1"/>
  <c r="W18" i="5"/>
  <c r="F18" i="5" s="1"/>
  <c r="W19" i="5"/>
  <c r="F19" i="5" s="1"/>
  <c r="W20" i="5"/>
  <c r="F20" i="5" s="1"/>
  <c r="W21" i="5"/>
  <c r="F21" i="5" s="1"/>
  <c r="W22" i="5"/>
  <c r="F22" i="5" s="1"/>
  <c r="W23" i="5"/>
  <c r="F23" i="5" s="1"/>
  <c r="W24" i="5"/>
  <c r="F24" i="5" s="1"/>
  <c r="W25" i="5"/>
  <c r="F25" i="5" s="1"/>
  <c r="W26" i="5"/>
  <c r="F26" i="5" s="1"/>
  <c r="W27" i="5"/>
  <c r="F27" i="5" s="1"/>
  <c r="W28" i="5"/>
  <c r="F28" i="5" s="1"/>
  <c r="W29" i="5"/>
  <c r="F29" i="5" s="1"/>
  <c r="W30" i="5"/>
  <c r="F30" i="5" s="1"/>
  <c r="W32" i="5"/>
  <c r="F32" i="5" s="1"/>
  <c r="W33" i="5"/>
  <c r="F33" i="5" s="1"/>
  <c r="W34" i="5"/>
  <c r="F34" i="5" s="1"/>
  <c r="W35" i="5"/>
  <c r="F35" i="5" s="1"/>
  <c r="G3" i="5"/>
  <c r="V5" i="4"/>
  <c r="V6" i="4"/>
  <c r="V7" i="4"/>
  <c r="V8" i="4"/>
  <c r="F8" i="4" s="1"/>
  <c r="K8" i="4" s="1"/>
  <c r="V9" i="4"/>
  <c r="F9" i="4" s="1"/>
  <c r="K9" i="4" s="1"/>
  <c r="V10" i="4"/>
  <c r="V11" i="4"/>
  <c r="V12" i="4"/>
  <c r="V13" i="4"/>
  <c r="V14" i="4"/>
  <c r="F14" i="4" s="1"/>
  <c r="V15" i="4"/>
  <c r="F15" i="4" s="1"/>
  <c r="K15" i="4" s="1"/>
  <c r="V16" i="4"/>
  <c r="V17" i="4"/>
  <c r="F17" i="4" s="1"/>
  <c r="K17" i="4" s="1"/>
  <c r="V18" i="4"/>
  <c r="V19" i="4"/>
  <c r="F19" i="4" s="1"/>
  <c r="K19" i="4" s="1"/>
  <c r="V20" i="4"/>
  <c r="F20" i="4" s="1"/>
  <c r="K20" i="4" s="1"/>
  <c r="V21" i="4"/>
  <c r="V22" i="4"/>
  <c r="V23" i="4"/>
  <c r="F23" i="4" s="1"/>
  <c r="V24" i="4"/>
  <c r="V25" i="4"/>
  <c r="V26" i="4"/>
  <c r="F26" i="4" s="1"/>
  <c r="K26" i="4" s="1"/>
  <c r="V27" i="4"/>
  <c r="F27" i="4" s="1"/>
  <c r="K27" i="4" s="1"/>
  <c r="V28" i="4"/>
  <c r="V29" i="4"/>
  <c r="F29" i="4" s="1"/>
  <c r="K29" i="4" s="1"/>
  <c r="V30" i="4"/>
  <c r="F30" i="4" s="1"/>
  <c r="K30" i="4" s="1"/>
  <c r="V31" i="4"/>
  <c r="V32" i="4"/>
  <c r="V33" i="4"/>
  <c r="F33" i="4" s="1"/>
  <c r="V34" i="4"/>
  <c r="F34" i="4" s="1"/>
  <c r="K34" i="4" s="1"/>
  <c r="G5" i="4"/>
  <c r="G6" i="4"/>
  <c r="G7" i="4"/>
  <c r="G8" i="4"/>
  <c r="G9" i="4"/>
  <c r="G10" i="4"/>
  <c r="G11" i="4"/>
  <c r="G12" i="4"/>
  <c r="G13" i="4"/>
  <c r="G14" i="4"/>
  <c r="G15" i="4"/>
  <c r="G16" i="4"/>
  <c r="G17" i="4"/>
  <c r="G18" i="4"/>
  <c r="G19" i="4"/>
  <c r="G20" i="4"/>
  <c r="G21" i="4"/>
  <c r="G22" i="4"/>
  <c r="G23" i="4"/>
  <c r="G24" i="4"/>
  <c r="G25" i="4"/>
  <c r="K25" i="4" s="1"/>
  <c r="G26" i="4"/>
  <c r="G27" i="4"/>
  <c r="G28" i="4"/>
  <c r="G29" i="4"/>
  <c r="G30" i="4"/>
  <c r="G31" i="4"/>
  <c r="G32" i="4"/>
  <c r="G33" i="4"/>
  <c r="G34" i="4"/>
  <c r="V6" i="3"/>
  <c r="J6" i="3" s="1"/>
  <c r="V7" i="3"/>
  <c r="J7" i="3" s="1"/>
  <c r="K7" i="3" s="1"/>
  <c r="V8" i="3"/>
  <c r="J8" i="3" s="1"/>
  <c r="K8" i="3" s="1"/>
  <c r="V9" i="3"/>
  <c r="J9" i="3" s="1"/>
  <c r="V10" i="3"/>
  <c r="J10" i="3" s="1"/>
  <c r="K10" i="3" s="1"/>
  <c r="V11" i="3"/>
  <c r="J11" i="3" s="1"/>
  <c r="K11" i="3" s="1"/>
  <c r="V12" i="3"/>
  <c r="J12" i="3" s="1"/>
  <c r="K12" i="3" s="1"/>
  <c r="V13" i="3"/>
  <c r="J13" i="3" s="1"/>
  <c r="V14" i="3"/>
  <c r="J14" i="3" s="1"/>
  <c r="K14" i="3" s="1"/>
  <c r="V15" i="3"/>
  <c r="J15" i="3" s="1"/>
  <c r="K15" i="3" s="1"/>
  <c r="V16" i="3"/>
  <c r="J16" i="3" s="1"/>
  <c r="V17" i="3"/>
  <c r="J17" i="3" s="1"/>
  <c r="V18" i="3"/>
  <c r="J18" i="3" s="1"/>
  <c r="K18" i="3" s="1"/>
  <c r="V19" i="3"/>
  <c r="J19" i="3" s="1"/>
  <c r="V20" i="3"/>
  <c r="J20" i="3" s="1"/>
  <c r="K20" i="3" s="1"/>
  <c r="V21" i="3"/>
  <c r="J21" i="3" s="1"/>
  <c r="K21" i="3" s="1"/>
  <c r="V22" i="3"/>
  <c r="J22" i="3" s="1"/>
  <c r="K22" i="3" s="1"/>
  <c r="V23" i="3"/>
  <c r="J23" i="3" s="1"/>
  <c r="V24" i="3"/>
  <c r="J24" i="3" s="1"/>
  <c r="V25" i="3"/>
  <c r="J25" i="3" s="1"/>
  <c r="V26" i="3"/>
  <c r="J26" i="3" s="1"/>
  <c r="K26" i="3" s="1"/>
  <c r="V27" i="3"/>
  <c r="J27" i="3" s="1"/>
  <c r="K27" i="3" s="1"/>
  <c r="V28" i="3"/>
  <c r="J28" i="3" s="1"/>
  <c r="K28" i="3" s="1"/>
  <c r="V29" i="3"/>
  <c r="J29" i="3" s="1"/>
  <c r="V30" i="3"/>
  <c r="J30" i="3" s="1"/>
  <c r="K30" i="3" s="1"/>
  <c r="V31" i="3"/>
  <c r="J31" i="3" s="1"/>
  <c r="K31" i="3" s="1"/>
  <c r="V32" i="3"/>
  <c r="J32" i="3" s="1"/>
  <c r="K32" i="3" s="1"/>
  <c r="V33" i="3"/>
  <c r="J33" i="3" s="1"/>
  <c r="V34" i="3"/>
  <c r="J34" i="3" s="1"/>
  <c r="K34" i="3" s="1"/>
  <c r="V35" i="3"/>
  <c r="J35" i="3" s="1"/>
  <c r="K35" i="3" s="1"/>
  <c r="V36" i="3"/>
  <c r="J36" i="3" s="1"/>
  <c r="K36" i="3" s="1"/>
  <c r="V37" i="3"/>
  <c r="J37" i="3" s="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K6" i="3"/>
  <c r="K16" i="3"/>
  <c r="Z5" i="2"/>
  <c r="M5" i="2" s="1"/>
  <c r="Z6" i="2"/>
  <c r="M6" i="2" s="1"/>
  <c r="Z7" i="2"/>
  <c r="M7" i="2" s="1"/>
  <c r="Z8" i="2"/>
  <c r="M8" i="2" s="1"/>
  <c r="Z9" i="2"/>
  <c r="M9" i="2" s="1"/>
  <c r="Z10" i="2"/>
  <c r="M10" i="2" s="1"/>
  <c r="Z11" i="2"/>
  <c r="M11" i="2"/>
  <c r="Z12" i="2"/>
  <c r="M12" i="2" s="1"/>
  <c r="Z13" i="2"/>
  <c r="M13" i="2" s="1"/>
  <c r="Z14" i="2"/>
  <c r="M14" i="2" s="1"/>
  <c r="Z15" i="2"/>
  <c r="M15" i="2" s="1"/>
  <c r="Z16" i="2"/>
  <c r="M16" i="2" s="1"/>
  <c r="Z17" i="2"/>
  <c r="M17" i="2" s="1"/>
  <c r="Z18" i="2"/>
  <c r="M18" i="2" s="1"/>
  <c r="Z19" i="2"/>
  <c r="M19" i="2" s="1"/>
  <c r="Z20" i="2"/>
  <c r="M20" i="2" s="1"/>
  <c r="Z21" i="2"/>
  <c r="M21" i="2" s="1"/>
  <c r="Z22" i="2"/>
  <c r="M22" i="2" s="1"/>
  <c r="Z23" i="2"/>
  <c r="M23" i="2" s="1"/>
  <c r="Z24" i="2"/>
  <c r="M24" i="2" s="1"/>
  <c r="Y5" i="1"/>
  <c r="L5" i="1" s="1"/>
  <c r="Y6" i="1"/>
  <c r="L6" i="1" s="1"/>
  <c r="Y7" i="1"/>
  <c r="L7" i="1" s="1"/>
  <c r="Y8" i="1"/>
  <c r="L8" i="1" s="1"/>
  <c r="Y9" i="1"/>
  <c r="L9" i="1" s="1"/>
  <c r="Y10" i="1"/>
  <c r="L10" i="1" s="1"/>
  <c r="Y11" i="1"/>
  <c r="L11" i="1" s="1"/>
  <c r="Y12" i="1"/>
  <c r="L12" i="1" s="1"/>
  <c r="Y13" i="1"/>
  <c r="L13" i="1" s="1"/>
  <c r="Y14" i="1"/>
  <c r="L14" i="1" s="1"/>
  <c r="Y15" i="1"/>
  <c r="L15" i="1" s="1"/>
  <c r="Y16" i="1"/>
  <c r="L16" i="1" s="1"/>
  <c r="Y17" i="1"/>
  <c r="L17" i="1" s="1"/>
  <c r="Y18" i="1"/>
  <c r="L18" i="1" s="1"/>
  <c r="Y19" i="1"/>
  <c r="L19" i="1" s="1"/>
  <c r="Y20" i="1"/>
  <c r="L20" i="1" s="1"/>
  <c r="Y21" i="1"/>
  <c r="L21" i="1" s="1"/>
  <c r="Y22" i="1"/>
  <c r="L22" i="1" s="1"/>
  <c r="Y23" i="1"/>
  <c r="L23" i="1" s="1"/>
  <c r="Y24" i="1"/>
  <c r="L24" i="1" s="1"/>
  <c r="Y25" i="1"/>
  <c r="L25" i="1" s="1"/>
  <c r="Y26" i="1"/>
  <c r="L26" i="1" s="1"/>
  <c r="Y27" i="1"/>
  <c r="L27" i="1" s="1"/>
  <c r="Y28" i="1"/>
  <c r="L28" i="1" s="1"/>
  <c r="Y29" i="1"/>
  <c r="L29" i="1" s="1"/>
  <c r="Y30" i="1"/>
  <c r="L30" i="1" s="1"/>
  <c r="Y31" i="1"/>
  <c r="L31" i="1" s="1"/>
  <c r="Y32" i="1"/>
  <c r="L32" i="1" s="1"/>
  <c r="Y33" i="1"/>
  <c r="L33" i="1" s="1"/>
  <c r="Y34" i="1"/>
  <c r="L34" i="1" s="1"/>
  <c r="Y35" i="1"/>
  <c r="L35" i="1" s="1"/>
  <c r="Y36" i="1"/>
  <c r="L36" i="1" s="1"/>
  <c r="Y37" i="1"/>
  <c r="L37"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H5" i="2"/>
  <c r="H6" i="2"/>
  <c r="H7" i="2"/>
  <c r="H8" i="2"/>
  <c r="H9" i="2"/>
  <c r="H10" i="2"/>
  <c r="H11" i="2"/>
  <c r="H12" i="2"/>
  <c r="H13" i="2"/>
  <c r="H14" i="2"/>
  <c r="H15" i="2"/>
  <c r="H16" i="2"/>
  <c r="H17" i="2"/>
  <c r="H18" i="2"/>
  <c r="H19" i="2"/>
  <c r="H20" i="2"/>
  <c r="H21" i="2"/>
  <c r="H22" i="2"/>
  <c r="H23" i="2"/>
  <c r="H24" i="2"/>
  <c r="V5" i="3"/>
  <c r="J5" i="3" s="1"/>
  <c r="K5" i="3" s="1"/>
  <c r="G38" i="3"/>
  <c r="H38" i="3"/>
  <c r="I38" i="3"/>
  <c r="G4" i="4"/>
  <c r="H35" i="4"/>
  <c r="I35" i="4"/>
  <c r="J35" i="4"/>
  <c r="H36" i="5"/>
  <c r="I36" i="5"/>
  <c r="J36" i="5"/>
  <c r="F4" i="6"/>
  <c r="U4" i="6"/>
  <c r="E4" i="6" s="1"/>
  <c r="F5" i="6"/>
  <c r="F6" i="6"/>
  <c r="F7" i="6"/>
  <c r="F8" i="6"/>
  <c r="F9" i="6"/>
  <c r="F10" i="6"/>
  <c r="F11" i="6"/>
  <c r="F12" i="6"/>
  <c r="F13" i="6"/>
  <c r="F14" i="6"/>
  <c r="F15" i="6"/>
  <c r="F16" i="6"/>
  <c r="F17" i="6"/>
  <c r="F18" i="6"/>
  <c r="F19" i="6"/>
  <c r="F20" i="6"/>
  <c r="F21" i="6"/>
  <c r="F22" i="6"/>
  <c r="F23" i="6"/>
  <c r="F24" i="6"/>
  <c r="F25" i="6"/>
  <c r="F26" i="6"/>
  <c r="J26" i="6" s="1"/>
  <c r="F27" i="6"/>
  <c r="F28" i="6"/>
  <c r="F29" i="6"/>
  <c r="F30" i="6"/>
  <c r="F31" i="6"/>
  <c r="F32" i="6"/>
  <c r="F33" i="6"/>
  <c r="G34" i="6"/>
  <c r="H34" i="6"/>
  <c r="I34" i="6"/>
  <c r="G4" i="1"/>
  <c r="K4" i="1"/>
  <c r="K38" i="1" s="1"/>
  <c r="Y4" i="1"/>
  <c r="L4" i="1" s="1"/>
  <c r="E38" i="1"/>
  <c r="H4" i="2"/>
  <c r="L4" i="2"/>
  <c r="Z4" i="2"/>
  <c r="M4" i="2" s="1"/>
  <c r="F25" i="2"/>
  <c r="G25" i="2"/>
  <c r="I25" i="2"/>
  <c r="J25" i="2"/>
  <c r="K25" i="2"/>
  <c r="G36" i="5" l="1"/>
  <c r="K14" i="4"/>
  <c r="K23" i="4"/>
  <c r="K33" i="4"/>
  <c r="K25" i="3"/>
  <c r="M6" i="1"/>
  <c r="K17" i="3"/>
  <c r="K33" i="3"/>
  <c r="K13" i="3"/>
  <c r="K19" i="3"/>
  <c r="K29" i="3"/>
  <c r="K24" i="3"/>
  <c r="K9" i="3"/>
  <c r="E28" i="6"/>
  <c r="E21" i="6"/>
  <c r="E32" i="6"/>
  <c r="K23" i="3"/>
  <c r="M23" i="1"/>
  <c r="L25" i="2"/>
  <c r="G38" i="1"/>
  <c r="L38" i="1"/>
  <c r="G35" i="4"/>
  <c r="N6" i="2"/>
  <c r="M19" i="1"/>
  <c r="M35" i="1"/>
  <c r="M10" i="1"/>
  <c r="M20" i="1"/>
  <c r="M28" i="1"/>
  <c r="M14" i="1"/>
  <c r="M17" i="1"/>
  <c r="M15" i="1"/>
  <c r="M32" i="1"/>
  <c r="M24" i="1"/>
  <c r="M31" i="1"/>
  <c r="M37" i="1"/>
  <c r="M29" i="1"/>
  <c r="M21" i="1"/>
  <c r="M4" i="1"/>
  <c r="M16" i="1"/>
  <c r="M5" i="1"/>
  <c r="M7" i="1"/>
  <c r="M11" i="1"/>
  <c r="M8" i="1"/>
  <c r="M30" i="1"/>
  <c r="M22" i="1"/>
  <c r="M18" i="1"/>
  <c r="N9" i="2"/>
  <c r="N22" i="2"/>
  <c r="N17" i="2"/>
  <c r="N16" i="2"/>
  <c r="N8" i="2"/>
  <c r="N19" i="2"/>
  <c r="N23" i="2"/>
  <c r="N15" i="2"/>
  <c r="N11" i="2"/>
  <c r="N7" i="2"/>
  <c r="N12" i="2"/>
  <c r="N10" i="2"/>
  <c r="N14" i="2"/>
  <c r="N21" i="2"/>
  <c r="N13" i="2"/>
  <c r="N5" i="2"/>
  <c r="N4" i="2"/>
  <c r="N24" i="2"/>
  <c r="N20" i="2"/>
  <c r="M27" i="1"/>
  <c r="M33" i="1"/>
  <c r="M9" i="1"/>
  <c r="M36" i="1"/>
  <c r="M13" i="1"/>
  <c r="M34" i="1"/>
  <c r="M12" i="1"/>
  <c r="M25" i="1"/>
  <c r="M26" i="1"/>
  <c r="F38" i="3"/>
  <c r="F36" i="5"/>
  <c r="W36" i="5"/>
  <c r="M25" i="2"/>
  <c r="N18" i="2"/>
  <c r="H25" i="2"/>
  <c r="J38" i="3"/>
  <c r="U34" i="6"/>
  <c r="E34" i="6"/>
  <c r="F34" i="6"/>
  <c r="K38" i="3" l="1"/>
  <c r="K36" i="5"/>
  <c r="M38" i="1"/>
  <c r="N25" i="2"/>
  <c r="J34" i="6"/>
  <c r="F4" i="4"/>
  <c r="K35" i="4" s="1"/>
  <c r="V4" i="4"/>
  <c r="V35" i="4"/>
  <c r="F3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GARNAUD Michel</author>
  </authors>
  <commentList>
    <comment ref="B23" authorId="0" shapeId="0" xr:uid="{C7C9702E-29C5-41C0-AA37-56AFBA42E080}">
      <text>
        <r>
          <rPr>
            <b/>
            <sz val="9"/>
            <color indexed="81"/>
            <rFont val="Tahoma"/>
            <charset val="1"/>
          </rPr>
          <t>GARNAUD Michel:</t>
        </r>
        <r>
          <rPr>
            <sz val="9"/>
            <color indexed="81"/>
            <rFont val="Tahoma"/>
            <charset val="1"/>
          </rPr>
          <t xml:space="preserve">
hamm</t>
        </r>
      </text>
    </comment>
  </commentList>
</comments>
</file>

<file path=xl/sharedStrings.xml><?xml version="1.0" encoding="utf-8"?>
<sst xmlns="http://schemas.openxmlformats.org/spreadsheetml/2006/main" count="1066" uniqueCount="578">
  <si>
    <t>Nom…</t>
  </si>
  <si>
    <t>…prénom</t>
  </si>
  <si>
    <t>QCM 5</t>
  </si>
  <si>
    <t>Implik</t>
  </si>
  <si>
    <t xml:space="preserve">classement </t>
  </si>
  <si>
    <t>S1</t>
  </si>
  <si>
    <t>S2</t>
  </si>
  <si>
    <t>S3</t>
  </si>
  <si>
    <t>S4</t>
  </si>
  <si>
    <t>S5</t>
  </si>
  <si>
    <t>S6</t>
  </si>
  <si>
    <t>S7</t>
  </si>
  <si>
    <t>S8</t>
  </si>
  <si>
    <t>S9</t>
  </si>
  <si>
    <t>Pts plus</t>
  </si>
  <si>
    <t xml:space="preserve">...et moins </t>
  </si>
  <si>
    <t xml:space="preserve">S2 </t>
  </si>
  <si>
    <t>pts</t>
  </si>
  <si>
    <t xml:space="preserve">… moins </t>
  </si>
  <si>
    <t>1G4</t>
  </si>
  <si>
    <t>MOY T 1</t>
  </si>
  <si>
    <t>pts +</t>
  </si>
  <si>
    <t>classe 2nde 1</t>
  </si>
  <si>
    <t>MSC</t>
  </si>
  <si>
    <r>
      <rPr>
        <b/>
        <sz val="12"/>
        <color indexed="10"/>
        <rFont val="Arial"/>
        <family val="2"/>
        <charset val="1"/>
      </rPr>
      <t xml:space="preserve">classe 2nde </t>
    </r>
    <r>
      <rPr>
        <b/>
        <sz val="8"/>
        <color indexed="10"/>
        <rFont val="Arial"/>
        <family val="2"/>
      </rPr>
      <t>3</t>
    </r>
  </si>
  <si>
    <t>Rattrapage Q.c.s.</t>
  </si>
  <si>
    <t>SECONDES</t>
  </si>
  <si>
    <t>BB</t>
  </si>
  <si>
    <t>DST n° 2</t>
  </si>
  <si>
    <t>QCM 1</t>
  </si>
  <si>
    <t>qcm 11</t>
  </si>
  <si>
    <t>qcm 12</t>
  </si>
  <si>
    <t>qcm 21</t>
  </si>
  <si>
    <t>qcm 22</t>
  </si>
  <si>
    <t>qcm21</t>
  </si>
  <si>
    <t>qcm22</t>
  </si>
  <si>
    <t xml:space="preserve">qcm 11 </t>
  </si>
  <si>
    <t>Qcm 1a</t>
  </si>
  <si>
    <t>Qcm 1b</t>
  </si>
  <si>
    <t xml:space="preserve">Chloé </t>
  </si>
  <si>
    <t>S défis de la croiss</t>
  </si>
  <si>
    <t>Structure Sociale</t>
  </si>
  <si>
    <t>G3 = 34</t>
  </si>
  <si>
    <t>BELLATRECHE MANIL</t>
  </si>
  <si>
    <t>BENAMARA--AUCLER PRUNE</t>
  </si>
  <si>
    <t>BESSOUYEH ZEINA</t>
  </si>
  <si>
    <t>BOUKOUNA ADAM</t>
  </si>
  <si>
    <t>CHERRAD INES</t>
  </si>
  <si>
    <t>DELESSARD CHLOE</t>
  </si>
  <si>
    <t>DELISLE JONAH</t>
  </si>
  <si>
    <t>DELVART MANON</t>
  </si>
  <si>
    <t>DEVY LORENA</t>
  </si>
  <si>
    <t>DI POMPEO MASSIMO</t>
  </si>
  <si>
    <t>DUTAILLY HUGO</t>
  </si>
  <si>
    <t>EDDAOUE SARA</t>
  </si>
  <si>
    <t>EYOKA SARAH</t>
  </si>
  <si>
    <t>FAHS ZAHRA</t>
  </si>
  <si>
    <t>FIRMIN CHIARA</t>
  </si>
  <si>
    <t>GREGOIRE--PILET NEREA</t>
  </si>
  <si>
    <t>KABLI ANAS</t>
  </si>
  <si>
    <t>LACASTE--HOAR VALENTIN</t>
  </si>
  <si>
    <t>LAHSSINI ILYANE</t>
  </si>
  <si>
    <t>LE NINIVEN MATHIEU</t>
  </si>
  <si>
    <t>LEBOEUF THOMAS</t>
  </si>
  <si>
    <t>MAHIOU ZAHRA</t>
  </si>
  <si>
    <t>MARTINS HUGO</t>
  </si>
  <si>
    <t>MAYAMONA ANJO</t>
  </si>
  <si>
    <t>MENDEZ JULIA</t>
  </si>
  <si>
    <t>NESTORET ELYNA</t>
  </si>
  <si>
    <t>RAMANIRABAHOAKA TIMOTY</t>
  </si>
  <si>
    <t>RIBEIRO ELENA</t>
  </si>
  <si>
    <t>RODIAN JULES</t>
  </si>
  <si>
    <t>SOW RAYAN</t>
  </si>
  <si>
    <t>TANNIOU MATTEO</t>
  </si>
  <si>
    <t>TODOROV RAPHAEL</t>
  </si>
  <si>
    <t>TRABELSI RAYAN</t>
  </si>
  <si>
    <t>VANHAMME FAUSTINE</t>
  </si>
  <si>
    <t>Moyenne générale</t>
  </si>
  <si>
    <t>Moyenne minimale</t>
  </si>
  <si>
    <t>Moyenne maximale</t>
  </si>
  <si>
    <t>% inférieur à 8</t>
  </si>
  <si>
    <t>% entre 8 et 12</t>
  </si>
  <si>
    <t>% supérieur à 12</t>
  </si>
  <si>
    <t>Manil</t>
  </si>
  <si>
    <t xml:space="preserve">Prune </t>
  </si>
  <si>
    <t xml:space="preserve">Zeina </t>
  </si>
  <si>
    <t>Adam</t>
  </si>
  <si>
    <t>Ines</t>
  </si>
  <si>
    <t>Jonah</t>
  </si>
  <si>
    <t>Manon</t>
  </si>
  <si>
    <t>Lorena</t>
  </si>
  <si>
    <t>Massimo</t>
  </si>
  <si>
    <t>Hugo</t>
  </si>
  <si>
    <t>Sara</t>
  </si>
  <si>
    <t>Sarah</t>
  </si>
  <si>
    <t>Zahra</t>
  </si>
  <si>
    <t>Chiara</t>
  </si>
  <si>
    <t>Nerea</t>
  </si>
  <si>
    <t>Anas</t>
  </si>
  <si>
    <t>Valentin</t>
  </si>
  <si>
    <t>Sam</t>
  </si>
  <si>
    <t>MOY T1</t>
  </si>
  <si>
    <t>MILLET ADAM</t>
  </si>
  <si>
    <t>WU HELENE</t>
  </si>
  <si>
    <t>YU FREDERIC</t>
  </si>
  <si>
    <t>1G5</t>
  </si>
  <si>
    <t>1G7</t>
  </si>
  <si>
    <t>DIAZ DIEGO</t>
  </si>
  <si>
    <t xml:space="preserve">Amina </t>
  </si>
  <si>
    <t>Diego</t>
  </si>
  <si>
    <t>Eden</t>
  </si>
  <si>
    <t>Geoffrey</t>
  </si>
  <si>
    <t>Lucas</t>
  </si>
  <si>
    <t>Angelina</t>
  </si>
  <si>
    <t>Louna</t>
  </si>
  <si>
    <t>Flavie</t>
  </si>
  <si>
    <t>Daryl</t>
  </si>
  <si>
    <t>Anatole</t>
  </si>
  <si>
    <t>Tiago</t>
  </si>
  <si>
    <t>Stanislas</t>
  </si>
  <si>
    <t>Nina</t>
  </si>
  <si>
    <t>Cedric</t>
  </si>
  <si>
    <t xml:space="preserve">Alexandre </t>
  </si>
  <si>
    <t xml:space="preserve">Dylan </t>
  </si>
  <si>
    <t>Erica</t>
  </si>
  <si>
    <t xml:space="preserve">ANTUNES DE ALMEIDA </t>
  </si>
  <si>
    <t xml:space="preserve">AYDIN </t>
  </si>
  <si>
    <t xml:space="preserve">BOREL </t>
  </si>
  <si>
    <t xml:space="preserve">BRAGA FERNANDES </t>
  </si>
  <si>
    <t xml:space="preserve">Lyna </t>
  </si>
  <si>
    <t xml:space="preserve">TG 2 </t>
  </si>
  <si>
    <t>TG 5</t>
  </si>
  <si>
    <t>TG 2</t>
  </si>
  <si>
    <t>Paul louis</t>
  </si>
  <si>
    <t xml:space="preserve">CHEBBI </t>
  </si>
  <si>
    <t xml:space="preserve">ERRERA </t>
  </si>
  <si>
    <t xml:space="preserve">FERNANDES </t>
  </si>
  <si>
    <t>Ansmia</t>
  </si>
  <si>
    <t xml:space="preserve">FLAMBARD </t>
  </si>
  <si>
    <t xml:space="preserve">GRAND </t>
  </si>
  <si>
    <t>GUERRY</t>
  </si>
  <si>
    <t xml:space="preserve">HANHART </t>
  </si>
  <si>
    <t xml:space="preserve">HUYNH </t>
  </si>
  <si>
    <t xml:space="preserve">JUMEILLE </t>
  </si>
  <si>
    <t xml:space="preserve">MOKHTAR </t>
  </si>
  <si>
    <t xml:space="preserve">PARTY </t>
  </si>
  <si>
    <t xml:space="preserve">TEIXEIRA </t>
  </si>
  <si>
    <t>TSIANGANA</t>
  </si>
  <si>
    <t xml:space="preserve">ZHENG </t>
  </si>
  <si>
    <t xml:space="preserve">YE </t>
  </si>
  <si>
    <t xml:space="preserve">ZOUBERT </t>
  </si>
  <si>
    <t>Imran</t>
  </si>
  <si>
    <t xml:space="preserve"> Lyna</t>
  </si>
  <si>
    <t>Titouan</t>
  </si>
  <si>
    <t>Maxance</t>
  </si>
  <si>
    <t>Anis</t>
  </si>
  <si>
    <t>Leonard</t>
  </si>
  <si>
    <t>Daren</t>
  </si>
  <si>
    <t>Tony</t>
  </si>
  <si>
    <t>Thibault</t>
  </si>
  <si>
    <t>Mayssa</t>
  </si>
  <si>
    <t>Jade</t>
  </si>
  <si>
    <t>Lindsay</t>
  </si>
  <si>
    <t>Chrissange</t>
  </si>
  <si>
    <t>Thomas</t>
  </si>
  <si>
    <t>Jughurtha</t>
  </si>
  <si>
    <t>Safiya</t>
  </si>
  <si>
    <t>Mathilde</t>
  </si>
  <si>
    <t>Aymeric</t>
  </si>
  <si>
    <t>Jules</t>
  </si>
  <si>
    <t>Automne</t>
  </si>
  <si>
    <t>Mathieu</t>
  </si>
  <si>
    <t>Meryle</t>
  </si>
  <si>
    <t>Clothilde</t>
  </si>
  <si>
    <t>Lilyrose</t>
  </si>
  <si>
    <t>Rime</t>
  </si>
  <si>
    <t>Alexandre</t>
  </si>
  <si>
    <t>Tayssir</t>
  </si>
  <si>
    <t>Patrick</t>
  </si>
  <si>
    <t>Helene</t>
  </si>
  <si>
    <t>Frederic</t>
  </si>
  <si>
    <t>Ismael</t>
  </si>
  <si>
    <t xml:space="preserve">AISSI </t>
  </si>
  <si>
    <t xml:space="preserve">ASSOUMANI </t>
  </si>
  <si>
    <t xml:space="preserve">BAUTHAMY-PEDRONO </t>
  </si>
  <si>
    <t xml:space="preserve">BEKKAT </t>
  </si>
  <si>
    <t xml:space="preserve">BELLET </t>
  </si>
  <si>
    <t xml:space="preserve">BOUZIANE </t>
  </si>
  <si>
    <t xml:space="preserve">BUSSELIER </t>
  </si>
  <si>
    <t xml:space="preserve">CALDERON-ANDRE </t>
  </si>
  <si>
    <t xml:space="preserve">CHELLA </t>
  </si>
  <si>
    <t xml:space="preserve">CRESPINEE </t>
  </si>
  <si>
    <t xml:space="preserve">DERET </t>
  </si>
  <si>
    <t xml:space="preserve">DUMARQUEZ </t>
  </si>
  <si>
    <t xml:space="preserve">ELENGA ITOUA </t>
  </si>
  <si>
    <t xml:space="preserve">FERREIRA </t>
  </si>
  <si>
    <t xml:space="preserve">FLAMIN-LEANDRI </t>
  </si>
  <si>
    <t xml:space="preserve">FOUCHAL </t>
  </si>
  <si>
    <t xml:space="preserve">GUIRRE </t>
  </si>
  <si>
    <t xml:space="preserve">IACOBELLI </t>
  </si>
  <si>
    <t xml:space="preserve">JORAND </t>
  </si>
  <si>
    <t xml:space="preserve">LACHAUX </t>
  </si>
  <si>
    <t xml:space="preserve">LAGARDE </t>
  </si>
  <si>
    <t xml:space="preserve">MARTINEZ </t>
  </si>
  <si>
    <t xml:space="preserve">OLIER </t>
  </si>
  <si>
    <t>PRIORET</t>
  </si>
  <si>
    <t xml:space="preserve">SENTENAC </t>
  </si>
  <si>
    <t xml:space="preserve">SAIH </t>
  </si>
  <si>
    <t xml:space="preserve">TAHARI </t>
  </si>
  <si>
    <t xml:space="preserve">VERNERET </t>
  </si>
  <si>
    <t xml:space="preserve">ZEMIT CHATTI </t>
  </si>
  <si>
    <t xml:space="preserve">ZIMMERMANN </t>
  </si>
  <si>
    <t xml:space="preserve">ANTUNES </t>
  </si>
  <si>
    <t xml:space="preserve">BRAGA </t>
  </si>
  <si>
    <t xml:space="preserve">BELLATRECHE </t>
  </si>
  <si>
    <t xml:space="preserve">BENAMARA-AUCLER </t>
  </si>
  <si>
    <t xml:space="preserve">BESSOUYEH </t>
  </si>
  <si>
    <t xml:space="preserve">BOUKOUNA </t>
  </si>
  <si>
    <t xml:space="preserve">CHERRAD </t>
  </si>
  <si>
    <t xml:space="preserve">DELESSARD </t>
  </si>
  <si>
    <t>DELISLE</t>
  </si>
  <si>
    <t>DELVART</t>
  </si>
  <si>
    <t xml:space="preserve">DEVY </t>
  </si>
  <si>
    <t xml:space="preserve">DI POMPEO </t>
  </si>
  <si>
    <t xml:space="preserve">DUTAILLY </t>
  </si>
  <si>
    <t xml:space="preserve">EDDAOUE </t>
  </si>
  <si>
    <t xml:space="preserve">EYOKA </t>
  </si>
  <si>
    <t xml:space="preserve">FAHS </t>
  </si>
  <si>
    <t xml:space="preserve">FIRMIN </t>
  </si>
  <si>
    <t>GREGOIRE-PILET</t>
  </si>
  <si>
    <t>KABLI</t>
  </si>
  <si>
    <t xml:space="preserve">LACASTE-HOAR </t>
  </si>
  <si>
    <t xml:space="preserve">LE NINIVEN </t>
  </si>
  <si>
    <t>LEBOEUF</t>
  </si>
  <si>
    <t xml:space="preserve">MARTINS </t>
  </si>
  <si>
    <t xml:space="preserve">MAYAMONA </t>
  </si>
  <si>
    <t xml:space="preserve">MENDEZ </t>
  </si>
  <si>
    <t>Ilyane</t>
  </si>
  <si>
    <t>Zahara</t>
  </si>
  <si>
    <t>Anjo</t>
  </si>
  <si>
    <t>Julia</t>
  </si>
  <si>
    <t>Elyna</t>
  </si>
  <si>
    <t>Timoty</t>
  </si>
  <si>
    <t>Elena</t>
  </si>
  <si>
    <t>Rayan</t>
  </si>
  <si>
    <t>Matteo</t>
  </si>
  <si>
    <t>Raphael</t>
  </si>
  <si>
    <t>Faustine</t>
  </si>
  <si>
    <t xml:space="preserve">LAHSSINI </t>
  </si>
  <si>
    <t xml:space="preserve">MAHIOU </t>
  </si>
  <si>
    <t xml:space="preserve">NESTORET </t>
  </si>
  <si>
    <t xml:space="preserve">RAMANIRABAHOAKA </t>
  </si>
  <si>
    <t xml:space="preserve">RIBEIRO </t>
  </si>
  <si>
    <t>RODIAN</t>
  </si>
  <si>
    <t>SOW</t>
  </si>
  <si>
    <t xml:space="preserve">TANNIOU </t>
  </si>
  <si>
    <t xml:space="preserve">TODOROV </t>
  </si>
  <si>
    <t xml:space="preserve">TRABELSI </t>
  </si>
  <si>
    <t>VANHAMME</t>
  </si>
  <si>
    <t>BENAMARA</t>
  </si>
  <si>
    <t>Lucia</t>
  </si>
  <si>
    <t>Noachim</t>
  </si>
  <si>
    <t>Ruben</t>
  </si>
  <si>
    <t>Tristan</t>
  </si>
  <si>
    <t>Emy</t>
  </si>
  <si>
    <t>Melissa</t>
  </si>
  <si>
    <t>Youann</t>
  </si>
  <si>
    <t>Doriane</t>
  </si>
  <si>
    <t>Amelia</t>
  </si>
  <si>
    <t>Anais</t>
  </si>
  <si>
    <t>Alicia</t>
  </si>
  <si>
    <t>Dounia</t>
  </si>
  <si>
    <t>Iris</t>
  </si>
  <si>
    <t>Caroline</t>
  </si>
  <si>
    <t>Jeanne</t>
  </si>
  <si>
    <t>Sinhxai</t>
  </si>
  <si>
    <t>Maelys</t>
  </si>
  <si>
    <t>Alice</t>
  </si>
  <si>
    <t>Ilias</t>
  </si>
  <si>
    <t>Charles edwin</t>
  </si>
  <si>
    <t>Sofia</t>
  </si>
  <si>
    <t>Mahalia</t>
  </si>
  <si>
    <t>Khongorzul</t>
  </si>
  <si>
    <t>Jacob</t>
  </si>
  <si>
    <t>Maryjes</t>
  </si>
  <si>
    <t>Martin</t>
  </si>
  <si>
    <t xml:space="preserve">ALBERT </t>
  </si>
  <si>
    <t xml:space="preserve">ARZA CEBADA </t>
  </si>
  <si>
    <t xml:space="preserve">AZEDDOU-RUMPLER </t>
  </si>
  <si>
    <t xml:space="preserve">BALLOT </t>
  </si>
  <si>
    <t xml:space="preserve">BARBE </t>
  </si>
  <si>
    <t xml:space="preserve">CLAUDE </t>
  </si>
  <si>
    <t xml:space="preserve">CREMILLIAC </t>
  </si>
  <si>
    <t xml:space="preserve">DUARTE COSTA </t>
  </si>
  <si>
    <t xml:space="preserve">EL ABED </t>
  </si>
  <si>
    <t xml:space="preserve">FLEURANCE </t>
  </si>
  <si>
    <t>GASCARD</t>
  </si>
  <si>
    <t xml:space="preserve">GLARDON </t>
  </si>
  <si>
    <t xml:space="preserve">GNAT </t>
  </si>
  <si>
    <t xml:space="preserve">GOSSE </t>
  </si>
  <si>
    <t xml:space="preserve">IAMRACHE </t>
  </si>
  <si>
    <t xml:space="preserve">KEBBICHE </t>
  </si>
  <si>
    <t>KHELLAT</t>
  </si>
  <si>
    <t xml:space="preserve">LAMRANI </t>
  </si>
  <si>
    <t xml:space="preserve">LATGER  LECLERE </t>
  </si>
  <si>
    <t xml:space="preserve">LE GARREC </t>
  </si>
  <si>
    <t xml:space="preserve">LEROY </t>
  </si>
  <si>
    <t xml:space="preserve">LY </t>
  </si>
  <si>
    <t xml:space="preserve">MAKHLOUF </t>
  </si>
  <si>
    <t xml:space="preserve">MASSE-GALLANT </t>
  </si>
  <si>
    <t>MOKHTAR</t>
  </si>
  <si>
    <t xml:space="preserve">MOUANDA </t>
  </si>
  <si>
    <t>NARMANDAKH</t>
  </si>
  <si>
    <t xml:space="preserve">SAFA </t>
  </si>
  <si>
    <t xml:space="preserve">VATTEMENT </t>
  </si>
  <si>
    <t>NOM</t>
  </si>
  <si>
    <t>LATGER  L</t>
  </si>
  <si>
    <t>Ziyad</t>
  </si>
  <si>
    <t>Julie</t>
  </si>
  <si>
    <t>Saad</t>
  </si>
  <si>
    <t>Lara</t>
  </si>
  <si>
    <t>Charlotte</t>
  </si>
  <si>
    <t>Salim</t>
  </si>
  <si>
    <t>Emmanuelle</t>
  </si>
  <si>
    <t>Ari</t>
  </si>
  <si>
    <t>Claire</t>
  </si>
  <si>
    <t>Laura</t>
  </si>
  <si>
    <t>Jenna</t>
  </si>
  <si>
    <t>Lenny</t>
  </si>
  <si>
    <t xml:space="preserve">Manel </t>
  </si>
  <si>
    <t>Seléna</t>
  </si>
  <si>
    <t>Jean mathieu</t>
  </si>
  <si>
    <t>Félix</t>
  </si>
  <si>
    <t xml:space="preserve">Mathilde </t>
  </si>
  <si>
    <t xml:space="preserve">Camille </t>
  </si>
  <si>
    <t xml:space="preserve">Matteo </t>
  </si>
  <si>
    <t xml:space="preserve">Faiella </t>
  </si>
  <si>
    <t xml:space="preserve">Harry </t>
  </si>
  <si>
    <t xml:space="preserve">Maxime </t>
  </si>
  <si>
    <t>Clara</t>
  </si>
  <si>
    <t xml:space="preserve">Romain </t>
  </si>
  <si>
    <t xml:space="preserve">Henri </t>
  </si>
  <si>
    <t>Sirine</t>
  </si>
  <si>
    <t xml:space="preserve">ARIF </t>
  </si>
  <si>
    <t>BAO</t>
  </si>
  <si>
    <t xml:space="preserve">ELENGA  ITOUA </t>
  </si>
  <si>
    <t xml:space="preserve">BELAINE </t>
  </si>
  <si>
    <t xml:space="preserve">BELKAID </t>
  </si>
  <si>
    <t xml:space="preserve">BOUSEKSOU </t>
  </si>
  <si>
    <t xml:space="preserve">BUTTIN </t>
  </si>
  <si>
    <t xml:space="preserve">CIMINO </t>
  </si>
  <si>
    <t xml:space="preserve">CHEN </t>
  </si>
  <si>
    <t xml:space="preserve">DALKILIC </t>
  </si>
  <si>
    <t xml:space="preserve">DOLIVIER </t>
  </si>
  <si>
    <t xml:space="preserve">ESSONE MENGUE </t>
  </si>
  <si>
    <t xml:space="preserve">FONTANA </t>
  </si>
  <si>
    <t xml:space="preserve">FILHOL </t>
  </si>
  <si>
    <t>HOUNTONDJI</t>
  </si>
  <si>
    <t xml:space="preserve">HUBERT </t>
  </si>
  <si>
    <t>IMECAOUDENE</t>
  </si>
  <si>
    <t xml:space="preserve">MABROUK </t>
  </si>
  <si>
    <t xml:space="preserve">MFOUMOU ZONGO </t>
  </si>
  <si>
    <t xml:space="preserve">NDIAYE </t>
  </si>
  <si>
    <t xml:space="preserve">NGUYEN Y XUAN </t>
  </si>
  <si>
    <t xml:space="preserve">NUNES </t>
  </si>
  <si>
    <t>OSMANI</t>
  </si>
  <si>
    <t xml:space="preserve">POSTOYAN-BAUMANN </t>
  </si>
  <si>
    <t xml:space="preserve">POUPARD </t>
  </si>
  <si>
    <t xml:space="preserve">RAMEAU </t>
  </si>
  <si>
    <t xml:space="preserve">RAYMOND </t>
  </si>
  <si>
    <t>RONDEL-RAPON</t>
  </si>
  <si>
    <t xml:space="preserve">SEVERI </t>
  </si>
  <si>
    <t>VAESKEN</t>
  </si>
  <si>
    <t xml:space="preserve">ZEROUAL </t>
  </si>
  <si>
    <t xml:space="preserve">Cecilia </t>
  </si>
  <si>
    <t>Mael</t>
  </si>
  <si>
    <t>Dorian</t>
  </si>
  <si>
    <t>Romane</t>
  </si>
  <si>
    <t>Tyron</t>
  </si>
  <si>
    <t>Hanna</t>
  </si>
  <si>
    <t>Maximus</t>
  </si>
  <si>
    <t>Nayla</t>
  </si>
  <si>
    <t>Esteban</t>
  </si>
  <si>
    <t>Nelly</t>
  </si>
  <si>
    <t>Jadden</t>
  </si>
  <si>
    <t>Alyah</t>
  </si>
  <si>
    <t>Willel</t>
  </si>
  <si>
    <t>Kara</t>
  </si>
  <si>
    <t>Maxime</t>
  </si>
  <si>
    <t>Mikail</t>
  </si>
  <si>
    <t>Yanis</t>
  </si>
  <si>
    <t>Levana</t>
  </si>
  <si>
    <t xml:space="preserve">Chochana </t>
  </si>
  <si>
    <t xml:space="preserve">Louis </t>
  </si>
  <si>
    <t xml:space="preserve">MACHEBEUF-JOLIVET </t>
  </si>
  <si>
    <t>Sebastien</t>
  </si>
  <si>
    <t>Gisèle</t>
  </si>
  <si>
    <t xml:space="preserve">quentin </t>
  </si>
  <si>
    <t xml:space="preserve">Bastien </t>
  </si>
  <si>
    <t xml:space="preserve">ABOKI </t>
  </si>
  <si>
    <t xml:space="preserve">ALCARAZ </t>
  </si>
  <si>
    <t xml:space="preserve">ARCHET </t>
  </si>
  <si>
    <t xml:space="preserve">CONVERS </t>
  </si>
  <si>
    <t xml:space="preserve">DELAVILLE </t>
  </si>
  <si>
    <t xml:space="preserve">DORCENT </t>
  </si>
  <si>
    <t xml:space="preserve">FEKKAK </t>
  </si>
  <si>
    <t xml:space="preserve">FELIACHI </t>
  </si>
  <si>
    <t xml:space="preserve">GRANGE </t>
  </si>
  <si>
    <t xml:space="preserve">GUTU </t>
  </si>
  <si>
    <t>HUREL</t>
  </si>
  <si>
    <t xml:space="preserve">ISSAOUB ALLAH </t>
  </si>
  <si>
    <t xml:space="preserve">JOLY </t>
  </si>
  <si>
    <t>LE JEUNE</t>
  </si>
  <si>
    <t xml:space="preserve">LUMUENI </t>
  </si>
  <si>
    <t xml:space="preserve">MAHRANI </t>
  </si>
  <si>
    <t xml:space="preserve">MAROYA </t>
  </si>
  <si>
    <t xml:space="preserve">MATRINGE </t>
  </si>
  <si>
    <t xml:space="preserve">MENDJEL </t>
  </si>
  <si>
    <t xml:space="preserve">OCHOA-GADAUT </t>
  </si>
  <si>
    <t xml:space="preserve">ORDONEZ </t>
  </si>
  <si>
    <t xml:space="preserve">PRUDON-PRINCE </t>
  </si>
  <si>
    <t xml:space="preserve">RODIAN </t>
  </si>
  <si>
    <t xml:space="preserve">SAUTHIER </t>
  </si>
  <si>
    <t xml:space="preserve">TEKIN </t>
  </si>
  <si>
    <t xml:space="preserve">TOUDJINE </t>
  </si>
  <si>
    <t xml:space="preserve">ZEITOUN </t>
  </si>
  <si>
    <t xml:space="preserve">ZUCCHINI </t>
  </si>
  <si>
    <t>SAFA  j</t>
  </si>
  <si>
    <t>SAFA m</t>
  </si>
  <si>
    <t>myra</t>
  </si>
  <si>
    <t>GBESSO</t>
  </si>
  <si>
    <t>Philae</t>
  </si>
  <si>
    <t>RENUCCI</t>
  </si>
  <si>
    <t xml:space="preserve">AMSELEM </t>
  </si>
  <si>
    <t>AZEDDOU R,</t>
  </si>
  <si>
    <t xml:space="preserve">1ères </t>
  </si>
  <si>
    <t xml:space="preserve">Terminales </t>
  </si>
  <si>
    <t xml:space="preserve">2nde </t>
  </si>
  <si>
    <t xml:space="preserve">1ère </t>
  </si>
  <si>
    <r>
      <rPr>
        <b/>
        <sz val="11"/>
        <rFont val="Bookman Old Style"/>
        <family val="1"/>
      </rPr>
      <t>Tg 2 = 15</t>
    </r>
    <r>
      <rPr>
        <b/>
        <sz val="11"/>
        <color indexed="25"/>
        <rFont val="Bookman Old Style"/>
        <family val="1"/>
        <charset val="1"/>
      </rPr>
      <t xml:space="preserve"> et </t>
    </r>
    <r>
      <rPr>
        <b/>
        <sz val="11"/>
        <color rgb="FF00B050"/>
        <rFont val="Bookman Old Style"/>
        <family val="1"/>
      </rPr>
      <t>Tg 5 =</t>
    </r>
    <r>
      <rPr>
        <b/>
        <sz val="11"/>
        <color indexed="25"/>
        <rFont val="Bookman Old Style"/>
        <family val="1"/>
        <charset val="1"/>
      </rPr>
      <t xml:space="preserve"> </t>
    </r>
    <r>
      <rPr>
        <b/>
        <sz val="11"/>
        <color rgb="FF00B050"/>
        <rFont val="Bookman Old Style"/>
        <family val="1"/>
      </rPr>
      <t>6</t>
    </r>
  </si>
  <si>
    <t xml:space="preserve">Qcs N°  </t>
  </si>
  <si>
    <t xml:space="preserve">Qcs N° </t>
  </si>
  <si>
    <r>
      <t xml:space="preserve">G4= 11 ; </t>
    </r>
    <r>
      <rPr>
        <b/>
        <sz val="10"/>
        <color indexed="16"/>
        <rFont val="Arial"/>
        <family val="2"/>
        <charset val="1"/>
      </rPr>
      <t xml:space="preserve">G7 = 19 ; </t>
    </r>
    <r>
      <rPr>
        <b/>
        <sz val="10"/>
        <color indexed="21"/>
        <rFont val="Arial"/>
        <family val="2"/>
        <charset val="1"/>
      </rPr>
      <t>G5 = 3</t>
    </r>
  </si>
  <si>
    <t>s</t>
  </si>
  <si>
    <t>MOY</t>
  </si>
  <si>
    <t>rg</t>
  </si>
  <si>
    <t>Phi</t>
  </si>
  <si>
    <t>HG</t>
  </si>
  <si>
    <t>GB1</t>
  </si>
  <si>
    <t>Esp 2</t>
  </si>
  <si>
    <t>All 2</t>
  </si>
  <si>
    <t>Math</t>
  </si>
  <si>
    <t>E SC</t>
  </si>
  <si>
    <t>SES</t>
  </si>
  <si>
    <t>NSI</t>
  </si>
  <si>
    <t>SVT</t>
  </si>
  <si>
    <t>HGGSP</t>
  </si>
  <si>
    <t>Math C</t>
  </si>
  <si>
    <t>Math E</t>
  </si>
  <si>
    <t xml:space="preserve">EPS </t>
  </si>
  <si>
    <t>ALL S</t>
  </si>
  <si>
    <t>Moy</t>
  </si>
  <si>
    <t>Rg</t>
  </si>
  <si>
    <t xml:space="preserve">GREGOIRE-PILET </t>
  </si>
  <si>
    <t xml:space="preserve">KABLI </t>
  </si>
  <si>
    <t xml:space="preserve">LEBOEUF </t>
  </si>
  <si>
    <t xml:space="preserve">DELISLE </t>
  </si>
  <si>
    <t xml:space="preserve">DELVART </t>
  </si>
  <si>
    <t>NESTORET</t>
  </si>
  <si>
    <t>MENDEZ</t>
  </si>
  <si>
    <t xml:space="preserve">SOW </t>
  </si>
  <si>
    <t>TANNIOU</t>
  </si>
  <si>
    <t>Fra O</t>
  </si>
  <si>
    <t>Fra E</t>
  </si>
  <si>
    <t xml:space="preserve">SES </t>
  </si>
  <si>
    <t>HLP</t>
  </si>
  <si>
    <t>PhCh</t>
  </si>
  <si>
    <t>EMC</t>
  </si>
  <si>
    <t>GB</t>
  </si>
  <si>
    <t>ESP</t>
  </si>
  <si>
    <t>ALL</t>
  </si>
  <si>
    <t>Chi</t>
  </si>
  <si>
    <t>Coefficients</t>
  </si>
  <si>
    <t>Matières</t>
  </si>
  <si>
    <t>DGEMC</t>
  </si>
  <si>
    <t>EPS</t>
  </si>
  <si>
    <t>Mat C</t>
  </si>
  <si>
    <t>MAT E</t>
  </si>
  <si>
    <t xml:space="preserve">Moy 1ère </t>
  </si>
  <si>
    <t xml:space="preserve">LACASTE--HOAR </t>
  </si>
  <si>
    <t xml:space="preserve">VANHAMME </t>
  </si>
  <si>
    <t>Un premier trimestre où se dessinent déjà des atouts ce qui explique un résultat d'ensemble encourageant. Quelques ajustements nécessaires dans les matières plus fragiles seront à réaliser lors du deuxième trimestre.</t>
  </si>
  <si>
    <t xml:space="preserve">La terminale est une année faite d'endurance et de rigueur  or vous manquez parfois de sérieux et souvent de méthode. Il faudra trouver ces ressources rapidement car le premier trimestre est passé et vous n'avez pas pu surmonter de façon convaincante les difficultés de fond, de forme. </t>
  </si>
  <si>
    <t>Dès lors que vous n'avez pas effectué les efforts nécessaires dans vos spécialités on ne peut que s'attendre à un trimestre en deçà des attentes quant au niveau d'ensemble ce qui est le cas. Il faudra une autre "ambition" pour ne pas être dépassé au deuxième trimestre. En espérant que l'heure du réveil a déjà sonné...</t>
  </si>
  <si>
    <t>Un trimestre contrasté mais qui ne donne finalement pas satisfaction dans l'ensemble. En effet des matières sont trop fragiles et l'attitude n'est pas toujours celle attendue. Il faudra faire davantage pour faire mieux au trimestre prochain.</t>
  </si>
  <si>
    <t xml:space="preserve">Ce premier trimestre est difficile, parfois laborieux mais vous semblez dans l'ensemble vouloir vous accrocher ce qui sera déterminant dans les mois à venir. Vous avez quelques atouts mais il faut commencer par consolider les matières les plus fragiles afin de ne pas... décrocher. </t>
  </si>
  <si>
    <t>Un bilan contrasté, au final satisfaisant pour l'ensemble, mais qui ne donne pas entière satisfaction dans le détail. Il faut consolider les matières les plus fragiles et renforcer vos atouts afin d'homogénéiser vos résultats.</t>
  </si>
  <si>
    <t>Un trimestre très contrasté et pas encore rassurant. Même si vos spécialités sont à un niveau convenable, il reste à faire pour consolider cet ensemble fragile. Le travail régulier, la concentration en classe seront vos principaux alliés pour y parvenir.</t>
  </si>
  <si>
    <t>Un trimestre convenable mais contrasté puisque des disciplines apparaissent fragiles, d'autres  sont plus satisfaisantes voire solides. Il faut donc chercher à homogénéiser vos résultats afin de consolider cet ensemble.</t>
  </si>
  <si>
    <t>C'est un très bon trimestre et certains résultats sont excellents. Vous donnez aussi satisfaction par votre activité en classe motivée par votre curiosité. Tout cela mérite des félicitations. Félicitations du conseil de classe.</t>
  </si>
  <si>
    <t xml:space="preserve">La moyenne générale révèle évidemment un trimestre de très belle facture. Elle masque néanmoins des résultats souvent brillants. Des progrès en philosophie et le deuxième trimestre sera quasi parfait. Les félicitations sont donc une évidence... Félicitations du conseil de classe. </t>
  </si>
  <si>
    <t>Un trimestre très convaincant qui peut être, ici ou là, peaufiné mais qui souligne déjà des atouts évidents.Il faut donc poursuivre ainsi, améliorer ce qui peut l'être et consolider cet ensemble de bon augure. Compliments du conseil de classe.</t>
  </si>
  <si>
    <t>C'est souvent satisfaisant, parfois très bien et même excellent dans certaines disciplines. Tout ceci donne un ensemble d'assez bonne facture et très encourageant pour les deux trimestres restants. Compliments du conseil de classe.</t>
  </si>
  <si>
    <t>Il n'y a pas de failles notables lors de ce premier trimestre où se dessinent déjà des atouts certains et un bilan d'ensemble très convaincants. Il reste à consolider quelques disciplines pour atteindre l'excellence. Compliments du conseil de classe.</t>
  </si>
  <si>
    <t>Une fragilité en anglais ne peut masquer cependant un bon trimestre. Il faudra donc veiller à renforcer cette discipline. Les autres matières montrent que vous avez le sérieux nécessaire pour (bien) le faire . Compliments du conseil de classe.</t>
  </si>
  <si>
    <t>Des atouts se dessinent et il reste encore à faire pour quelques disciplines mais le sérieux de votre travail doit consolider cet ensemble assez prometteur. Encouragements du conseil de classe.</t>
  </si>
  <si>
    <t>Beaucoup de satisfaction à tirer de ce premier trimestre et quelques disciplines à renforcer. La régularité de votre travail , preuve de votre sérieux seront des atouts pour parvenir à consolider cet ensemble encourageant. Encouragements du conseil de classe.</t>
  </si>
  <si>
    <t>Un trimestre convenable où des atouts se dessinent mais où il reste à faire pour amener toutes les disciplines à un niveau satisfaisant et au-delà. Le sérieux affiché devrait vous permettre d'y parvenir. Encouragements du conseil de classe.</t>
  </si>
  <si>
    <t>Un trimestre assez remarquable et donc remarqué pour sa grande homogénéité et surtout sa qualité. Maintenir ce niveau sera le défi des deux trimestres à venir. Et si vous en étiez capable ? Commençons, en attendant, par vous féliciter pour ce premier trimestre. Félicitations du conseil de classe.</t>
  </si>
  <si>
    <t xml:space="preserve">Tg 3 - Appréciations du trimestre T1 - Professeur principal </t>
  </si>
  <si>
    <t>Si les atouts véritables manquent, il n'y a pas non plus de grandes fragilités, simplement un ensemble convenable. Le point plus positif est donc votre application à fournir un travail sérieux. C'est un gage pour le deuxième trimestre mais aussi une nécessité pour le consolider. Encouragements du conseil de classe.</t>
  </si>
  <si>
    <t>Ce trimestre de qualité ne laisse pas entrevoir de failles. Il faudra donc maintenir ce solide niveau affiché durant le premier trimestre. La qualité de votre travail pourrait même le faire progresser ! Félicitations du conseil de classe.</t>
  </si>
  <si>
    <t>Un très bon premier trimestre qui frôle parfois l'excellence. Il y a une discipline qui fait "désordre" et qu'il faudra replacer au-dessus de la moyenne afin de proposer un bilan encore plus homogène. Compliments du conseil de classe.</t>
  </si>
  <si>
    <t>Un ensemble plutôt convaincant même si certaines disciplines sont un peu fragiles les autres sont solides voire très maîtrisées. Vous pouvez sur ces bonnes bases consolider vos résultats dans les moins à venir. Compliments du conseil de classe.</t>
  </si>
  <si>
    <t xml:space="preserve">L'investissement est là, pas toujours ou plutôt pas encore récompensé dans toutes les matières mais vous construisez les bases pour homogénéiser cet ensemble.Le bilan comptable est de toute façon positif pour ce premier trimestre. Encouragements du conseil de classe </t>
  </si>
  <si>
    <t xml:space="preserve">C'est un très bon premier trimestre que vous venez de réaliser. Sérieux, pertinence et rigueur sont des facteurs qui vous permettent d'homogénéiser vos résultats et d'envisager le reste de l'année avec sérénité. Félicitations du conseil de classe. </t>
  </si>
  <si>
    <t>Des atouts ressortent très nettement de ce premier trimestre réussi. Il n'y a pas de faille et il vous reste "simplement" à consolider cet ensemble de bon augure pour la suite de cette année scolaire. Compliments du conseil de classe.</t>
  </si>
  <si>
    <t>Le trimestre est satisfaisant dans l'ensemble. Il reste çà et là des ajustements à réaliser pour rendre ce bilan comptable plus homogène. L'attention en classe, le sérieux don vous faites preuves seront des atouts pour y parvenir. Encouragements du conseil de classe.</t>
  </si>
  <si>
    <t>L'homogénéité de vos résultat est la principale qualité de votre premier trimestre puisque ces résultats sont satisfaisants voire solides dans l'ensemble des matières. Sur ces bases vous pouvez viser une progression qui consolidera définitivement vos compétences. Compliments du conseil de classe.</t>
  </si>
  <si>
    <t>Quel beau premier trimestre ! Vous ne laissez pas la place au doute quant à vos compétences qui sont manifestes dans toutes les disciplines. Bravo ! Félicitations du conseil de classe.</t>
  </si>
  <si>
    <t xml:space="preserve">Vos résultats sont selon les disciplines bons, très bons voire excellents. Dans ces conditions le résultat d'ensemble ne peut être qu'à un niveau reflétant une belle réussite lors de ce premier trimestre qu'il faudra reproduire lors des suivants. Félicitations du conseil de classe. </t>
  </si>
  <si>
    <t>Un premier trimestre de belle facture où des atouts se dessinent clairement et laissent envisager les trimestres à venir avec sérénité. Quelques consolidations ici ou là et l'ensemble peut devenir excellent. Félicitations du conseil de classe.</t>
  </si>
  <si>
    <t>Une belle homogénéité dans vos résultats qui font de cette période un premier trimestre réussi. Il reste à peaufiner cet ensemble qui peut devenir excellent. Compliments du conseil de classe.</t>
  </si>
  <si>
    <t>Un très bon trimestre qui s'appuie sur le sérieux de votre travail et vos qualités développées dans l'ensemble des disciplines qui permettent une homogénéité des résultats. Compliments du conseil de classe.</t>
  </si>
  <si>
    <t>A l'image de vos spécialités, le bilan d'ensemble un peu juste est révélateur de résultats contrastés parfois trop fragiles. Il faut sans doute redoubler d'efforts pour consolider vos bases. Certaines disciplines montrent votre capacité à bien faire qu'il faut donc étendre. Encouragements du conseil de classe.</t>
  </si>
  <si>
    <t>Un trimestre, dans l'ensemble, de grande qualité.Il ne vous reste plus qu'à "maintenir" cet excellent niveau et vous en semblez tout à fait capable, Félicitations du conseil de classe.</t>
  </si>
  <si>
    <t>Sanctions</t>
  </si>
  <si>
    <t>F</t>
  </si>
  <si>
    <t>C</t>
  </si>
  <si>
    <t>A</t>
  </si>
  <si>
    <t>E</t>
  </si>
  <si>
    <t>X</t>
  </si>
  <si>
    <t>?</t>
  </si>
  <si>
    <t>C     X</t>
  </si>
  <si>
    <t>2024 - TG-3 - Trimestre 1 - PP M Garnaud -</t>
  </si>
  <si>
    <t>p</t>
  </si>
  <si>
    <t>Implication T2</t>
  </si>
  <si>
    <t>Trimestre 2</t>
  </si>
  <si>
    <t>DST n°2</t>
  </si>
  <si>
    <r>
      <rPr>
        <b/>
        <sz val="10"/>
        <color rgb="FF7030A0"/>
        <rFont val="Arial"/>
        <family val="2"/>
      </rPr>
      <t>TG 2 - SES</t>
    </r>
    <r>
      <rPr>
        <b/>
        <sz val="16"/>
        <color indexed="25"/>
        <rFont val="Arial"/>
        <family val="2"/>
        <charset val="1"/>
      </rPr>
      <t xml:space="preserve"> - </t>
    </r>
    <r>
      <rPr>
        <b/>
        <sz val="16"/>
        <color rgb="FFFF0000"/>
        <rFont val="Arial"/>
        <family val="2"/>
      </rPr>
      <t>Trimestre 2</t>
    </r>
    <r>
      <rPr>
        <b/>
        <sz val="16"/>
        <color indexed="25"/>
        <rFont val="Arial"/>
        <family val="2"/>
        <charset val="1"/>
      </rPr>
      <t xml:space="preserve"> - </t>
    </r>
    <r>
      <rPr>
        <b/>
        <sz val="10"/>
        <color rgb="FF7030A0"/>
        <rFont val="Arial"/>
        <family val="2"/>
      </rPr>
      <t>2024 /2025</t>
    </r>
  </si>
  <si>
    <r>
      <t xml:space="preserve">TG 3 - </t>
    </r>
    <r>
      <rPr>
        <b/>
        <sz val="8"/>
        <color rgb="FF7030A0"/>
        <rFont val="Arial"/>
        <family val="2"/>
      </rPr>
      <t>SES</t>
    </r>
    <r>
      <rPr>
        <b/>
        <sz val="16"/>
        <color indexed="25"/>
        <rFont val="Arial"/>
        <family val="2"/>
        <charset val="1"/>
      </rPr>
      <t xml:space="preserve"> - </t>
    </r>
    <r>
      <rPr>
        <b/>
        <sz val="10"/>
        <color rgb="FFFF0000"/>
        <rFont val="Arial"/>
        <family val="2"/>
      </rPr>
      <t>Trimestre</t>
    </r>
    <r>
      <rPr>
        <b/>
        <sz val="16"/>
        <color rgb="FFFF0000"/>
        <rFont val="Arial"/>
        <family val="2"/>
      </rPr>
      <t xml:space="preserve"> 2</t>
    </r>
    <r>
      <rPr>
        <b/>
        <sz val="16"/>
        <color indexed="25"/>
        <rFont val="Arial"/>
        <family val="2"/>
        <charset val="1"/>
      </rPr>
      <t xml:space="preserve"> - 2024 /25</t>
    </r>
  </si>
  <si>
    <r>
      <t xml:space="preserve">MoyT </t>
    </r>
    <r>
      <rPr>
        <b/>
        <sz val="9"/>
        <rFont val="Arial"/>
        <family val="2"/>
        <charset val="1"/>
      </rPr>
      <t xml:space="preserve"> </t>
    </r>
    <r>
      <rPr>
        <b/>
        <sz val="12"/>
        <rFont val="Arial"/>
        <family val="2"/>
        <charset val="1"/>
      </rPr>
      <t>2</t>
    </r>
  </si>
  <si>
    <r>
      <t xml:space="preserve">MOY </t>
    </r>
    <r>
      <rPr>
        <b/>
        <sz val="9"/>
        <color indexed="25"/>
        <rFont val="Arial"/>
        <family val="2"/>
        <charset val="1"/>
      </rPr>
      <t>T 2</t>
    </r>
  </si>
  <si>
    <t>Implication Trimestre 2</t>
  </si>
  <si>
    <r>
      <t xml:space="preserve">Classe de 1ère x </t>
    </r>
    <r>
      <rPr>
        <sz val="16"/>
        <color rgb="FFFF0000"/>
        <rFont val="Arial"/>
        <family val="2"/>
      </rPr>
      <t>Trimestre 2</t>
    </r>
    <r>
      <rPr>
        <sz val="16"/>
        <color indexed="57"/>
        <rFont val="Arial"/>
        <family val="2"/>
        <charset val="1"/>
      </rPr>
      <t xml:space="preserve"> -  2024-2025</t>
    </r>
  </si>
  <si>
    <t>QCM 2</t>
  </si>
  <si>
    <r>
      <t>2nde Gr.</t>
    </r>
    <r>
      <rPr>
        <b/>
        <sz val="14"/>
        <color indexed="10"/>
        <rFont val="Calibri"/>
        <family val="2"/>
        <charset val="1"/>
      </rPr>
      <t>1</t>
    </r>
    <r>
      <rPr>
        <b/>
        <sz val="14"/>
        <color indexed="63"/>
        <rFont val="Calibri"/>
        <family val="2"/>
        <charset val="1"/>
      </rPr>
      <t xml:space="preserve"> / 2024/2025 - </t>
    </r>
    <r>
      <rPr>
        <b/>
        <sz val="14"/>
        <color rgb="FFFF0000"/>
        <rFont val="Calibri"/>
        <family val="2"/>
      </rPr>
      <t>Trim.2</t>
    </r>
  </si>
  <si>
    <r>
      <t>2nde Gr.</t>
    </r>
    <r>
      <rPr>
        <b/>
        <sz val="14"/>
        <color indexed="10"/>
        <rFont val="Calibri"/>
        <family val="2"/>
        <charset val="1"/>
      </rPr>
      <t>2</t>
    </r>
    <r>
      <rPr>
        <b/>
        <sz val="14"/>
        <color indexed="63"/>
        <rFont val="Calibri"/>
        <family val="2"/>
        <charset val="1"/>
      </rPr>
      <t xml:space="preserve"> / 2024/2025 - Trim.2</t>
    </r>
  </si>
  <si>
    <r>
      <t>2nde Gr.3 / 2024/2025 - Trim.</t>
    </r>
    <r>
      <rPr>
        <b/>
        <sz val="14"/>
        <color indexed="10"/>
        <rFont val="Calibri"/>
        <family val="2"/>
        <charset val="1"/>
      </rPr>
      <t>2</t>
    </r>
  </si>
  <si>
    <t>Qcm 2a</t>
  </si>
  <si>
    <t>Qcm 2b</t>
  </si>
  <si>
    <t>BAUTHAMY-P</t>
  </si>
  <si>
    <t>BOUSEKSOU sa</t>
  </si>
  <si>
    <t>BOUSEKSOU sé</t>
  </si>
  <si>
    <t>MACHEBEUF-J</t>
  </si>
  <si>
    <t>PRUDON-P</t>
  </si>
  <si>
    <t>OCHOA-G</t>
  </si>
  <si>
    <r>
      <t xml:space="preserve">Mardi 11 Février 10h20 </t>
    </r>
    <r>
      <rPr>
        <sz val="10"/>
        <rFont val="Arial"/>
        <family val="2"/>
        <charset val="1"/>
      </rPr>
      <t xml:space="preserve">- </t>
    </r>
    <r>
      <rPr>
        <b/>
        <sz val="10"/>
        <color indexed="60"/>
        <rFont val="Arial"/>
        <family val="2"/>
      </rPr>
      <t>Salle 1</t>
    </r>
  </si>
  <si>
    <t>FIRMIN</t>
  </si>
  <si>
    <t>Term G 3</t>
  </si>
  <si>
    <t>Leniniven</t>
  </si>
  <si>
    <t>Mahiou</t>
  </si>
  <si>
    <t>Nestoret</t>
  </si>
  <si>
    <t>Rodian</t>
  </si>
  <si>
    <t>Vanhamme</t>
  </si>
  <si>
    <t xml:space="preserve">Deret </t>
  </si>
  <si>
    <t>Guirre</t>
  </si>
  <si>
    <t>jorand</t>
  </si>
  <si>
    <t>Qcs n°  3</t>
  </si>
  <si>
    <t xml:space="preserve">Texeira </t>
  </si>
  <si>
    <t>Term G 2/5</t>
  </si>
  <si>
    <t>Albert</t>
  </si>
  <si>
    <t xml:space="preserve">Claude </t>
  </si>
  <si>
    <t>Cremillac</t>
  </si>
  <si>
    <t>2nde 1</t>
  </si>
  <si>
    <t>Safa J</t>
  </si>
  <si>
    <t>2nde 2</t>
  </si>
  <si>
    <t>Nunes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</si>
</sst>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1" x14ac:knownFonts="1">
    <font>
      <sz val="10"/>
      <name val="Arial"/>
      <family val="2"/>
      <charset val="1"/>
    </font>
    <font>
      <sz val="11"/>
      <color indexed="8"/>
      <name val="Calibri"/>
      <family val="2"/>
      <charset val="1"/>
    </font>
    <font>
      <sz val="11"/>
      <color indexed="9"/>
      <name val="Calibri"/>
      <family val="2"/>
      <charset val="1"/>
    </font>
    <font>
      <sz val="11"/>
      <color indexed="23"/>
      <name val="Calibri"/>
      <family val="2"/>
      <charset val="1"/>
    </font>
    <font>
      <sz val="10"/>
      <color indexed="59"/>
      <name val="Arial"/>
      <family val="2"/>
      <charset val="1"/>
    </font>
    <font>
      <sz val="8"/>
      <name val="Arial"/>
      <family val="2"/>
      <charset val="1"/>
    </font>
    <font>
      <b/>
      <sz val="16"/>
      <color indexed="25"/>
      <name val="Arial"/>
      <family val="2"/>
      <charset val="1"/>
    </font>
    <font>
      <b/>
      <sz val="12"/>
      <name val="Arial"/>
      <family val="2"/>
      <charset val="1"/>
    </font>
    <font>
      <sz val="12"/>
      <color indexed="8"/>
      <name val="Bookman Old Style"/>
      <family val="1"/>
      <charset val="1"/>
    </font>
    <font>
      <b/>
      <sz val="10"/>
      <color indexed="10"/>
      <name val="Bookman Old Style"/>
      <family val="1"/>
      <charset val="1"/>
    </font>
    <font>
      <b/>
      <sz val="12"/>
      <color indexed="59"/>
      <name val="Bookman Old Style"/>
      <family val="1"/>
      <charset val="1"/>
    </font>
    <font>
      <sz val="12"/>
      <color indexed="10"/>
      <name val="Arial"/>
      <family val="2"/>
      <charset val="1"/>
    </font>
    <font>
      <b/>
      <i/>
      <sz val="8"/>
      <name val="Arial"/>
      <family val="2"/>
      <charset val="1"/>
    </font>
    <font>
      <b/>
      <i/>
      <sz val="8"/>
      <color indexed="59"/>
      <name val="Arial"/>
      <family val="2"/>
      <charset val="1"/>
    </font>
    <font>
      <b/>
      <sz val="12"/>
      <color indexed="25"/>
      <name val="Arial"/>
      <family val="2"/>
      <charset val="1"/>
    </font>
    <font>
      <b/>
      <sz val="9"/>
      <color indexed="25"/>
      <name val="Arial"/>
      <family val="2"/>
      <charset val="1"/>
    </font>
    <font>
      <sz val="10"/>
      <color indexed="10"/>
      <name val="Arial"/>
      <family val="2"/>
      <charset val="1"/>
    </font>
    <font>
      <i/>
      <sz val="9"/>
      <color indexed="56"/>
      <name val="Bookman Old Style"/>
      <family val="1"/>
      <charset val="1"/>
    </font>
    <font>
      <b/>
      <sz val="12"/>
      <color indexed="56"/>
      <name val="Bookman Old Style"/>
      <family val="1"/>
      <charset val="1"/>
    </font>
    <font>
      <b/>
      <sz val="12"/>
      <color indexed="10"/>
      <name val="Arial"/>
      <family val="2"/>
      <charset val="1"/>
    </font>
    <font>
      <i/>
      <sz val="10"/>
      <color indexed="19"/>
      <name val="Bookman Old Style"/>
      <family val="1"/>
      <charset val="1"/>
    </font>
    <font>
      <b/>
      <sz val="12"/>
      <color indexed="19"/>
      <name val="Bookman Old Style"/>
      <family val="1"/>
      <charset val="1"/>
    </font>
    <font>
      <b/>
      <sz val="12"/>
      <color indexed="57"/>
      <name val="Bookman Old Style"/>
      <family val="1"/>
      <charset val="1"/>
    </font>
    <font>
      <b/>
      <sz val="9"/>
      <name val="Arial"/>
      <family val="2"/>
      <charset val="1"/>
    </font>
    <font>
      <sz val="6"/>
      <name val="Arial"/>
      <family val="2"/>
      <charset val="1"/>
    </font>
    <font>
      <b/>
      <sz val="6"/>
      <color indexed="10"/>
      <name val="Arial"/>
      <family val="2"/>
      <charset val="1"/>
    </font>
    <font>
      <sz val="10"/>
      <name val="Arial"/>
      <family val="2"/>
    </font>
    <font>
      <b/>
      <sz val="6"/>
      <name val="Tahoma"/>
      <family val="2"/>
      <charset val="1"/>
    </font>
    <font>
      <sz val="10"/>
      <color indexed="19"/>
      <name val="Arial"/>
      <family val="2"/>
      <charset val="1"/>
    </font>
    <font>
      <b/>
      <i/>
      <sz val="12"/>
      <color indexed="19"/>
      <name val="Arial"/>
      <family val="2"/>
      <charset val="1"/>
    </font>
    <font>
      <b/>
      <i/>
      <sz val="12"/>
      <color indexed="57"/>
      <name val="Arial"/>
      <family val="2"/>
      <charset val="1"/>
    </font>
    <font>
      <b/>
      <sz val="8"/>
      <color indexed="8"/>
      <name val="Tahoma"/>
      <family val="2"/>
      <charset val="1"/>
    </font>
    <font>
      <b/>
      <sz val="10"/>
      <name val="Arial"/>
      <family val="2"/>
      <charset val="1"/>
    </font>
    <font>
      <b/>
      <sz val="10"/>
      <color indexed="25"/>
      <name val="Arial"/>
      <family val="2"/>
      <charset val="1"/>
    </font>
    <font>
      <b/>
      <sz val="10"/>
      <color indexed="10"/>
      <name val="Arial"/>
      <family val="2"/>
      <charset val="1"/>
    </font>
    <font>
      <b/>
      <sz val="10"/>
      <color indexed="60"/>
      <name val="Arial"/>
      <family val="2"/>
      <charset val="1"/>
    </font>
    <font>
      <b/>
      <sz val="10"/>
      <color indexed="40"/>
      <name val="Arial"/>
      <family val="2"/>
      <charset val="1"/>
    </font>
    <font>
      <b/>
      <sz val="14"/>
      <name val="Arial"/>
      <family val="2"/>
      <charset val="1"/>
    </font>
    <font>
      <b/>
      <sz val="11"/>
      <color indexed="25"/>
      <name val="Bookman Old Style"/>
      <family val="1"/>
      <charset val="1"/>
    </font>
    <font>
      <b/>
      <sz val="10"/>
      <color indexed="56"/>
      <name val="Bookman Old Style"/>
      <family val="1"/>
      <charset val="1"/>
    </font>
    <font>
      <b/>
      <sz val="10"/>
      <name val="Bookman Old Style"/>
      <family val="1"/>
      <charset val="1"/>
    </font>
    <font>
      <sz val="14"/>
      <name val="Arial"/>
      <family val="2"/>
      <charset val="1"/>
    </font>
    <font>
      <sz val="14"/>
      <color indexed="10"/>
      <name val="Arial"/>
      <family val="2"/>
      <charset val="1"/>
    </font>
    <font>
      <sz val="10"/>
      <color indexed="8"/>
      <name val="Bookman Old Style"/>
      <family val="1"/>
      <charset val="1"/>
    </font>
    <font>
      <i/>
      <sz val="10"/>
      <color indexed="60"/>
      <name val="Bookman Old Style"/>
      <family val="1"/>
      <charset val="1"/>
    </font>
    <font>
      <sz val="6"/>
      <color indexed="25"/>
      <name val="Arial"/>
      <family val="2"/>
      <charset val="1"/>
    </font>
    <font>
      <sz val="8"/>
      <color indexed="8"/>
      <name val="Tahoma"/>
      <family val="2"/>
      <charset val="1"/>
    </font>
    <font>
      <b/>
      <i/>
      <sz val="10"/>
      <color indexed="56"/>
      <name val="Bookman Old Style"/>
      <family val="1"/>
      <charset val="1"/>
    </font>
    <font>
      <sz val="10"/>
      <color indexed="25"/>
      <name val="Arial"/>
      <family val="2"/>
      <charset val="1"/>
    </font>
    <font>
      <b/>
      <sz val="6"/>
      <name val="Calibri"/>
      <family val="2"/>
      <charset val="1"/>
    </font>
    <font>
      <sz val="16"/>
      <color indexed="57"/>
      <name val="Arial"/>
      <family val="2"/>
      <charset val="1"/>
    </font>
    <font>
      <sz val="16"/>
      <color indexed="57"/>
      <name val="Calibri"/>
      <family val="2"/>
      <charset val="1"/>
    </font>
    <font>
      <u/>
      <sz val="10"/>
      <color indexed="30"/>
      <name val="Arial"/>
      <family val="2"/>
      <charset val="1"/>
    </font>
    <font>
      <b/>
      <sz val="8"/>
      <color indexed="10"/>
      <name val="Arial"/>
      <family val="2"/>
      <charset val="1"/>
    </font>
    <font>
      <sz val="11"/>
      <color indexed="57"/>
      <name val="Calibri"/>
      <family val="2"/>
      <charset val="1"/>
    </font>
    <font>
      <b/>
      <sz val="6"/>
      <color indexed="57"/>
      <name val="Calibri"/>
      <family val="2"/>
      <charset val="1"/>
    </font>
    <font>
      <b/>
      <sz val="11"/>
      <color indexed="57"/>
      <name val="Calibri"/>
      <family val="2"/>
      <charset val="1"/>
    </font>
    <font>
      <b/>
      <sz val="8"/>
      <color indexed="62"/>
      <name val="Abadi"/>
      <family val="2"/>
      <charset val="1"/>
    </font>
    <font>
      <b/>
      <sz val="8"/>
      <color indexed="62"/>
      <name val="Arial"/>
      <family val="2"/>
      <charset val="1"/>
    </font>
    <font>
      <b/>
      <sz val="8"/>
      <name val="Aharoni"/>
      <charset val="177"/>
    </font>
    <font>
      <sz val="10"/>
      <color indexed="57"/>
      <name val="Arial"/>
      <family val="2"/>
      <charset val="1"/>
    </font>
    <font>
      <i/>
      <sz val="8"/>
      <name val="Arial"/>
      <family val="2"/>
      <charset val="1"/>
    </font>
    <font>
      <b/>
      <sz val="10"/>
      <color indexed="10"/>
      <name val="Arial"/>
      <family val="2"/>
    </font>
    <font>
      <b/>
      <sz val="14"/>
      <color indexed="25"/>
      <name val="Arial"/>
      <family val="2"/>
      <charset val="1"/>
    </font>
    <font>
      <b/>
      <sz val="8"/>
      <name val="Arial"/>
      <family val="2"/>
      <charset val="1"/>
    </font>
    <font>
      <b/>
      <i/>
      <sz val="10"/>
      <color indexed="57"/>
      <name val="Times New Roman"/>
      <family val="1"/>
      <charset val="1"/>
    </font>
    <font>
      <b/>
      <i/>
      <sz val="10"/>
      <name val="Times New Roman"/>
      <family val="1"/>
      <charset val="1"/>
    </font>
    <font>
      <b/>
      <sz val="10"/>
      <color indexed="21"/>
      <name val="Arial"/>
      <family val="2"/>
      <charset val="1"/>
    </font>
    <font>
      <b/>
      <sz val="10"/>
      <color indexed="57"/>
      <name val="Arial"/>
      <family val="2"/>
      <charset val="1"/>
    </font>
    <font>
      <sz val="10"/>
      <color indexed="21"/>
      <name val="Arial"/>
      <family val="2"/>
      <charset val="1"/>
    </font>
    <font>
      <b/>
      <sz val="10"/>
      <color indexed="16"/>
      <name val="Arial"/>
      <family val="2"/>
      <charset val="1"/>
    </font>
    <font>
      <b/>
      <sz val="14"/>
      <color indexed="63"/>
      <name val="Calibri"/>
      <family val="2"/>
      <charset val="1"/>
    </font>
    <font>
      <b/>
      <sz val="14"/>
      <color indexed="10"/>
      <name val="Calibri"/>
      <family val="2"/>
      <charset val="1"/>
    </font>
    <font>
      <b/>
      <sz val="10"/>
      <color indexed="56"/>
      <name val="Arial"/>
      <family val="2"/>
      <charset val="1"/>
    </font>
    <font>
      <b/>
      <i/>
      <sz val="8"/>
      <color indexed="40"/>
      <name val="Times New Roman"/>
      <family val="1"/>
      <charset val="1"/>
    </font>
    <font>
      <i/>
      <sz val="8"/>
      <color indexed="40"/>
      <name val="Times New Roman"/>
      <family val="1"/>
      <charset val="1"/>
    </font>
    <font>
      <sz val="8"/>
      <color indexed="57"/>
      <name val="Abadi"/>
      <family val="2"/>
      <charset val="1"/>
    </font>
    <font>
      <sz val="8"/>
      <color indexed="21"/>
      <name val="Arial"/>
      <family val="2"/>
      <charset val="1"/>
    </font>
    <font>
      <b/>
      <sz val="10"/>
      <color indexed="8"/>
      <name val="Calibri"/>
      <family val="2"/>
      <charset val="1"/>
    </font>
    <font>
      <b/>
      <i/>
      <sz val="10"/>
      <color indexed="60"/>
      <name val="Times New Roman"/>
      <family val="1"/>
      <charset val="1"/>
    </font>
    <font>
      <b/>
      <i/>
      <sz val="8"/>
      <color indexed="40"/>
      <name val="Arial"/>
      <family val="2"/>
      <charset val="1"/>
    </font>
    <font>
      <b/>
      <sz val="8"/>
      <color indexed="25"/>
      <name val="Arial"/>
      <family val="2"/>
    </font>
    <font>
      <b/>
      <sz val="10"/>
      <color indexed="25"/>
      <name val="Arial"/>
      <family val="2"/>
    </font>
    <font>
      <b/>
      <sz val="8"/>
      <name val="Arial"/>
      <family val="2"/>
    </font>
    <font>
      <i/>
      <sz val="10"/>
      <color indexed="57"/>
      <name val="Times New Roman"/>
      <family val="1"/>
      <charset val="1"/>
    </font>
    <font>
      <b/>
      <sz val="10"/>
      <name val="Arial"/>
      <family val="2"/>
    </font>
    <font>
      <b/>
      <sz val="8"/>
      <color indexed="8"/>
      <name val="Tahoma"/>
      <family val="2"/>
    </font>
    <font>
      <b/>
      <sz val="8"/>
      <color indexed="10"/>
      <name val="Arial"/>
      <family val="2"/>
    </font>
    <font>
      <b/>
      <sz val="10"/>
      <color indexed="40"/>
      <name val="Arial"/>
      <family val="2"/>
    </font>
    <font>
      <sz val="12"/>
      <name val="Arial"/>
      <family val="2"/>
      <charset val="1"/>
    </font>
    <font>
      <sz val="12"/>
      <color indexed="21"/>
      <name val="Arial"/>
      <family val="2"/>
      <charset val="1"/>
    </font>
    <font>
      <sz val="10"/>
      <color indexed="10"/>
      <name val="Arial"/>
      <family val="2"/>
    </font>
    <font>
      <b/>
      <sz val="10"/>
      <color indexed="60"/>
      <name val="Arial"/>
      <family val="2"/>
    </font>
    <font>
      <sz val="10"/>
      <color indexed="59"/>
      <name val="Calibri"/>
      <family val="2"/>
      <charset val="1"/>
    </font>
    <font>
      <sz val="8"/>
      <color indexed="10"/>
      <name val="Tahoma"/>
      <family val="2"/>
      <charset val="1"/>
    </font>
    <font>
      <sz val="10"/>
      <name val="Arial"/>
      <family val="2"/>
      <charset val="1"/>
    </font>
    <font>
      <i/>
      <sz val="10"/>
      <color indexed="56"/>
      <name val="Bookman Old Style"/>
      <family val="1"/>
      <charset val="1"/>
    </font>
    <font>
      <i/>
      <sz val="10"/>
      <color indexed="56"/>
      <name val="Arial Narrow"/>
      <family val="2"/>
      <charset val="1"/>
    </font>
    <font>
      <i/>
      <sz val="10"/>
      <color indexed="56"/>
      <name val="Calibri"/>
      <family val="2"/>
      <charset val="1"/>
    </font>
    <font>
      <i/>
      <sz val="10"/>
      <name val="Arial Narrow"/>
      <family val="2"/>
      <charset val="1"/>
    </font>
    <font>
      <i/>
      <sz val="10"/>
      <name val="Bookman Old Style"/>
      <family val="1"/>
      <charset val="1"/>
    </font>
    <font>
      <b/>
      <i/>
      <sz val="8"/>
      <color indexed="56"/>
      <name val="Bookman Old Style"/>
      <family val="1"/>
      <charset val="1"/>
    </font>
    <font>
      <b/>
      <sz val="8"/>
      <color indexed="8"/>
      <name val="Tahoma"/>
      <family val="2"/>
    </font>
    <font>
      <sz val="8"/>
      <color indexed="8"/>
      <name val="Tahoma"/>
      <family val="2"/>
    </font>
    <font>
      <sz val="9"/>
      <color indexed="8"/>
      <name val="Tahoma"/>
      <family val="2"/>
    </font>
    <font>
      <sz val="9"/>
      <color indexed="8"/>
      <name val="Tahoma"/>
      <family val="2"/>
    </font>
    <font>
      <b/>
      <sz val="7"/>
      <color indexed="8"/>
      <name val="Tahoma"/>
      <family val="2"/>
    </font>
    <font>
      <sz val="8"/>
      <color indexed="8"/>
      <name val="Tahoma"/>
      <family val="2"/>
    </font>
    <font>
      <b/>
      <sz val="8"/>
      <color indexed="8"/>
      <name val="Bookman Old Style"/>
      <family val="1"/>
    </font>
    <font>
      <b/>
      <sz val="8"/>
      <color indexed="8"/>
      <name val="Calibri"/>
      <family val="2"/>
      <charset val="1"/>
    </font>
    <font>
      <b/>
      <sz val="7"/>
      <color indexed="8"/>
      <name val="Bookman Old Style"/>
      <family val="1"/>
    </font>
    <font>
      <sz val="6"/>
      <name val="Aldhabi"/>
      <charset val="178"/>
    </font>
    <font>
      <sz val="7"/>
      <name val="Arial"/>
      <family val="2"/>
      <charset val="1"/>
    </font>
    <font>
      <sz val="8"/>
      <color indexed="8"/>
      <name val="Times New Roman"/>
      <family val="1"/>
    </font>
    <font>
      <b/>
      <sz val="9"/>
      <color indexed="8"/>
      <name val="Tahoma"/>
      <family val="2"/>
    </font>
    <font>
      <sz val="11"/>
      <color indexed="8"/>
      <name val="Tahoma"/>
      <family val="2"/>
    </font>
    <font>
      <b/>
      <sz val="11"/>
      <color indexed="8"/>
      <name val="Tahoma"/>
      <family val="2"/>
    </font>
    <font>
      <sz val="11"/>
      <name val="Arial"/>
      <family val="2"/>
      <charset val="1"/>
    </font>
    <font>
      <sz val="7"/>
      <color indexed="8"/>
      <name val="Tahoma"/>
      <family val="2"/>
    </font>
    <font>
      <sz val="6"/>
      <name val="Angsana New"/>
      <family val="1"/>
      <charset val="1"/>
    </font>
    <font>
      <b/>
      <sz val="6"/>
      <name val="Angsana New"/>
      <family val="1"/>
      <charset val="1"/>
    </font>
    <font>
      <sz val="9"/>
      <name val="Arial"/>
      <family val="2"/>
      <charset val="1"/>
    </font>
    <font>
      <b/>
      <sz val="9"/>
      <color indexed="8"/>
      <name val="Calibri"/>
      <family val="2"/>
      <charset val="1"/>
    </font>
    <font>
      <b/>
      <sz val="10"/>
      <color indexed="57"/>
      <name val="Times New Roman"/>
      <family val="1"/>
      <charset val="1"/>
    </font>
    <font>
      <b/>
      <sz val="10"/>
      <color indexed="40"/>
      <name val="Times New Roman"/>
      <family val="1"/>
      <charset val="1"/>
    </font>
    <font>
      <b/>
      <sz val="7"/>
      <color indexed="8"/>
      <name val="Calibri"/>
      <family val="2"/>
      <charset val="1"/>
    </font>
    <font>
      <sz val="8"/>
      <color indexed="0"/>
      <name val="Tahoma"/>
      <family val="2"/>
    </font>
    <font>
      <sz val="8"/>
      <name val="Tahoma"/>
      <family val="2"/>
    </font>
    <font>
      <i/>
      <sz val="9"/>
      <name val="Times New Roman"/>
      <family val="1"/>
      <charset val="1"/>
    </font>
    <font>
      <sz val="10"/>
      <color rgb="FF002060"/>
      <name val="Arial"/>
      <family val="2"/>
      <charset val="1"/>
    </font>
    <font>
      <b/>
      <i/>
      <sz val="10"/>
      <color rgb="FF00B050"/>
      <name val="Times New Roman"/>
      <family val="1"/>
      <charset val="1"/>
    </font>
    <font>
      <b/>
      <sz val="10"/>
      <color rgb="FF00B050"/>
      <name val="Arial"/>
      <family val="2"/>
      <charset val="1"/>
    </font>
    <font>
      <b/>
      <i/>
      <sz val="10"/>
      <color theme="5" tint="-0.499984740745262"/>
      <name val="Times New Roman"/>
      <family val="1"/>
      <charset val="1"/>
    </font>
    <font>
      <sz val="9"/>
      <color rgb="FF00B050"/>
      <name val="Tahoma"/>
      <family val="2"/>
    </font>
    <font>
      <sz val="10"/>
      <color rgb="FF0070C0"/>
      <name val="Arial"/>
      <family val="2"/>
      <charset val="1"/>
    </font>
    <font>
      <b/>
      <sz val="12"/>
      <color rgb="FF7030A0"/>
      <name val="Arial"/>
      <family val="2"/>
      <charset val="1"/>
    </font>
    <font>
      <b/>
      <sz val="10"/>
      <color rgb="FF7030A0"/>
      <name val="Bookman Old Style"/>
      <family val="1"/>
      <charset val="1"/>
    </font>
    <font>
      <i/>
      <sz val="8"/>
      <color rgb="FF002060"/>
      <name val="Tahoma"/>
      <family val="2"/>
      <charset val="1"/>
    </font>
    <font>
      <b/>
      <sz val="10"/>
      <color rgb="FF002060"/>
      <name val="Bookman Old Style"/>
      <family val="1"/>
      <charset val="1"/>
    </font>
    <font>
      <sz val="11"/>
      <color rgb="FF0070C0"/>
      <name val="Arial"/>
      <family val="2"/>
      <charset val="1"/>
    </font>
    <font>
      <sz val="11"/>
      <color rgb="FF0070C0"/>
      <name val="Tahoma"/>
      <family val="2"/>
    </font>
    <font>
      <b/>
      <sz val="10"/>
      <color rgb="FFFF0000"/>
      <name val="Arial"/>
      <family val="2"/>
      <charset val="1"/>
    </font>
    <font>
      <b/>
      <sz val="10"/>
      <color theme="5" tint="-0.499984740745262"/>
      <name val="Arial"/>
      <family val="2"/>
      <charset val="1"/>
    </font>
    <font>
      <b/>
      <sz val="10"/>
      <color rgb="FF7030A0"/>
      <name val="Arial"/>
      <family val="2"/>
      <charset val="1"/>
    </font>
    <font>
      <sz val="10"/>
      <color theme="5" tint="-0.499984740745262"/>
      <name val="Arial"/>
      <family val="2"/>
      <charset val="1"/>
    </font>
    <font>
      <sz val="14"/>
      <color theme="5" tint="0.79998168889431442"/>
      <name val="Arial"/>
      <family val="2"/>
      <charset val="1"/>
    </font>
    <font>
      <b/>
      <sz val="10"/>
      <color theme="1"/>
      <name val="Arial"/>
      <family val="2"/>
      <charset val="1"/>
    </font>
    <font>
      <b/>
      <sz val="10"/>
      <color rgb="FF00B0F0"/>
      <name val="Arial"/>
      <family val="2"/>
      <charset val="1"/>
    </font>
    <font>
      <sz val="7"/>
      <color rgb="FF000000"/>
      <name val="Tahoma"/>
      <family val="2"/>
    </font>
    <font>
      <b/>
      <sz val="12"/>
      <color rgb="FFFF0000"/>
      <name val="Arial"/>
      <family val="2"/>
      <charset val="1"/>
    </font>
    <font>
      <sz val="10"/>
      <color rgb="FF00B050"/>
      <name val="Arial"/>
      <family val="2"/>
      <charset val="1"/>
    </font>
    <font>
      <b/>
      <sz val="10"/>
      <color rgb="FFFF0000"/>
      <name val="Arial"/>
      <family val="2"/>
    </font>
    <font>
      <b/>
      <sz val="8"/>
      <color rgb="FFFF0000"/>
      <name val="Tahoma"/>
      <family val="2"/>
    </font>
    <font>
      <b/>
      <i/>
      <sz val="10"/>
      <color rgb="FFFF0000"/>
      <name val="Bookman Old Style"/>
      <family val="1"/>
      <charset val="1"/>
    </font>
    <font>
      <sz val="8"/>
      <color rgb="FF002060"/>
      <name val="Arial"/>
      <family val="2"/>
      <charset val="1"/>
    </font>
    <font>
      <b/>
      <sz val="11"/>
      <color rgb="FFFF0000"/>
      <name val="Tahoma"/>
      <family val="2"/>
    </font>
    <font>
      <b/>
      <sz val="10"/>
      <color rgb="FFFF0000"/>
      <name val="Tahoma"/>
      <family val="2"/>
    </font>
    <font>
      <b/>
      <sz val="11"/>
      <name val="Bookman Old Style"/>
      <family val="1"/>
    </font>
    <font>
      <b/>
      <sz val="11"/>
      <color rgb="FF00B050"/>
      <name val="Bookman Old Style"/>
      <family val="1"/>
    </font>
    <font>
      <b/>
      <sz val="11"/>
      <color indexed="25"/>
      <name val="Bookman Old Style"/>
      <family val="1"/>
    </font>
    <font>
      <sz val="11"/>
      <color rgb="FF00B050"/>
      <name val="Calibri"/>
      <family val="2"/>
      <charset val="1"/>
    </font>
    <font>
      <b/>
      <sz val="11"/>
      <color rgb="FF00B050"/>
      <name val="Calibri"/>
      <family val="2"/>
      <charset val="1"/>
    </font>
    <font>
      <b/>
      <sz val="12"/>
      <color rgb="FF00B050"/>
      <name val="Arial"/>
      <family val="2"/>
      <charset val="1"/>
    </font>
    <font>
      <sz val="8"/>
      <color rgb="FF000000"/>
      <name val="Tahoma"/>
      <family val="2"/>
    </font>
    <font>
      <b/>
      <sz val="10"/>
      <color indexed="59"/>
      <name val="Bookman Old Style"/>
      <family val="1"/>
      <charset val="1"/>
    </font>
    <font>
      <sz val="10"/>
      <color indexed="56"/>
      <name val="Bookman Old Style"/>
      <family val="1"/>
    </font>
    <font>
      <b/>
      <i/>
      <sz val="9"/>
      <color indexed="59"/>
      <name val="Arial"/>
      <family val="2"/>
      <charset val="1"/>
    </font>
    <font>
      <b/>
      <sz val="9"/>
      <color indexed="57"/>
      <name val="Bookman Old Style"/>
      <family val="1"/>
      <charset val="1"/>
    </font>
    <font>
      <b/>
      <i/>
      <sz val="9"/>
      <color indexed="57"/>
      <name val="Arial"/>
      <family val="2"/>
      <charset val="1"/>
    </font>
    <font>
      <b/>
      <i/>
      <sz val="9"/>
      <color indexed="56"/>
      <name val="Bookman Old Style"/>
      <family val="1"/>
      <charset val="1"/>
    </font>
    <font>
      <sz val="9"/>
      <color indexed="59"/>
      <name val="Arial"/>
      <family val="2"/>
      <charset val="1"/>
    </font>
    <font>
      <b/>
      <i/>
      <sz val="10"/>
      <name val="Arial"/>
      <family val="2"/>
      <charset val="1"/>
    </font>
    <font>
      <b/>
      <sz val="10"/>
      <color indexed="19"/>
      <name val="Bookman Old Style"/>
      <family val="1"/>
      <charset val="1"/>
    </font>
    <font>
      <b/>
      <sz val="10"/>
      <color indexed="19"/>
      <name val="Arial"/>
      <family val="2"/>
      <charset val="1"/>
    </font>
    <font>
      <b/>
      <sz val="8"/>
      <color indexed="8"/>
      <name val="Tahoma"/>
      <charset val="1"/>
    </font>
    <font>
      <sz val="8"/>
      <color indexed="8"/>
      <name val="Tahoma"/>
      <charset val="1"/>
    </font>
    <font>
      <b/>
      <sz val="9"/>
      <color indexed="8"/>
      <name val="Tahoma"/>
      <charset val="1"/>
    </font>
    <font>
      <sz val="9"/>
      <color indexed="8"/>
      <name val="Tahoma"/>
      <charset val="1"/>
    </font>
    <font>
      <sz val="8"/>
      <color rgb="FFFF0000"/>
      <name val="Tahoma"/>
      <family val="2"/>
    </font>
    <font>
      <sz val="8"/>
      <color rgb="FFFF3399"/>
      <name val="Tahoma"/>
      <family val="2"/>
    </font>
    <font>
      <sz val="8"/>
      <color rgb="FF00B0F0"/>
      <name val="Tahoma"/>
      <family val="2"/>
    </font>
    <font>
      <sz val="8"/>
      <color rgb="FF00B050"/>
      <name val="Tahoma"/>
      <family val="2"/>
    </font>
    <font>
      <sz val="10"/>
      <color indexed="8"/>
      <name val="Tahoma"/>
      <family val="2"/>
    </font>
    <font>
      <sz val="10"/>
      <color rgb="FF00B050"/>
      <name val="Tahoma"/>
      <family val="2"/>
    </font>
    <font>
      <sz val="10"/>
      <color rgb="FF00B0F0"/>
      <name val="Tahoma"/>
      <family val="2"/>
    </font>
    <font>
      <sz val="10"/>
      <color rgb="FFFF0000"/>
      <name val="Tahoma"/>
      <family val="2"/>
    </font>
    <font>
      <sz val="10"/>
      <color rgb="FFFF3399"/>
      <name val="Tahoma"/>
      <family val="2"/>
    </font>
    <font>
      <b/>
      <sz val="9"/>
      <color rgb="FF00B050"/>
      <name val="Tahoma"/>
      <family val="2"/>
    </font>
    <font>
      <b/>
      <sz val="9"/>
      <color rgb="FF00B0F0"/>
      <name val="Tahoma"/>
      <family val="2"/>
    </font>
    <font>
      <sz val="9"/>
      <color rgb="FF00B0F0"/>
      <name val="Tahoma"/>
      <family val="2"/>
    </font>
    <font>
      <b/>
      <sz val="9"/>
      <color rgb="FFFF0000"/>
      <name val="Tahoma"/>
      <family val="2"/>
    </font>
    <font>
      <sz val="9"/>
      <color rgb="FFFF0000"/>
      <name val="Tahoma"/>
      <family val="2"/>
    </font>
    <font>
      <b/>
      <sz val="9"/>
      <color rgb="FFFF3399"/>
      <name val="Tahoma"/>
      <family val="2"/>
    </font>
    <font>
      <sz val="9"/>
      <color rgb="FFFF3399"/>
      <name val="Tahoma"/>
      <family val="2"/>
    </font>
    <font>
      <sz val="3"/>
      <name val="Arial"/>
      <family val="2"/>
      <charset val="1"/>
    </font>
    <font>
      <b/>
      <sz val="14"/>
      <color rgb="FF7030A0"/>
      <name val="Arial"/>
      <family val="2"/>
    </font>
    <font>
      <sz val="10"/>
      <name val="Arial"/>
      <charset val="1"/>
    </font>
    <font>
      <sz val="8"/>
      <color indexed="0"/>
      <name val="Tahoma"/>
      <charset val="1"/>
    </font>
    <font>
      <b/>
      <sz val="8"/>
      <color theme="8" tint="-0.499984740745262"/>
      <name val="Tahoma"/>
      <family val="2"/>
    </font>
    <font>
      <b/>
      <sz val="9"/>
      <color theme="8" tint="-0.499984740745262"/>
      <name val="Tahoma"/>
      <family val="2"/>
    </font>
    <font>
      <b/>
      <sz val="10"/>
      <color theme="8" tint="-0.499984740745262"/>
      <name val="Arial"/>
      <family val="2"/>
      <charset val="1"/>
    </font>
    <font>
      <sz val="10"/>
      <color rgb="FFFF0000"/>
      <name val="Arial"/>
      <family val="2"/>
      <charset val="1"/>
    </font>
    <font>
      <sz val="10"/>
      <color rgb="FFFF0000"/>
      <name val="Arial"/>
      <family val="2"/>
    </font>
    <font>
      <i/>
      <sz val="9"/>
      <color rgb="FF002060"/>
      <name val="Bookman Old Style"/>
      <family val="1"/>
      <charset val="1"/>
    </font>
    <font>
      <sz val="7"/>
      <color indexed="8"/>
      <name val="Comic Sans MS"/>
      <family val="4"/>
    </font>
    <font>
      <b/>
      <sz val="10"/>
      <color indexed="8"/>
      <name val="Tahoma"/>
      <family val="2"/>
    </font>
    <font>
      <b/>
      <sz val="10"/>
      <color rgb="FF7030A0"/>
      <name val="Arial"/>
      <family val="2"/>
    </font>
    <font>
      <b/>
      <sz val="8"/>
      <color rgb="FF7030A0"/>
      <name val="Arial"/>
      <family val="2"/>
    </font>
    <font>
      <sz val="8"/>
      <color rgb="FF002060"/>
      <name val="Tahoma"/>
      <family val="2"/>
      <charset val="1"/>
    </font>
    <font>
      <sz val="8"/>
      <color indexed="56"/>
      <name val="Calibri"/>
      <family val="2"/>
      <charset val="1"/>
    </font>
    <font>
      <sz val="8"/>
      <color indexed="19"/>
      <name val="Arial"/>
      <family val="2"/>
    </font>
    <font>
      <b/>
      <sz val="16"/>
      <color rgb="FFFF0000"/>
      <name val="Arial"/>
      <family val="2"/>
    </font>
    <font>
      <b/>
      <sz val="16"/>
      <color indexed="25"/>
      <name val="Arial"/>
      <family val="2"/>
    </font>
    <font>
      <sz val="16"/>
      <color rgb="FFFF0000"/>
      <name val="Arial"/>
      <family val="2"/>
    </font>
    <font>
      <b/>
      <sz val="6"/>
      <name val="Arial"/>
      <family val="2"/>
      <charset val="1"/>
    </font>
    <font>
      <b/>
      <sz val="6"/>
      <name val="Angsana New"/>
      <family val="1"/>
      <charset val="222"/>
    </font>
    <font>
      <b/>
      <sz val="6"/>
      <color indexed="8"/>
      <name val="Tahoma"/>
      <family val="2"/>
    </font>
    <font>
      <b/>
      <sz val="14"/>
      <color rgb="FFFF0000"/>
      <name val="Calibri"/>
      <family val="2"/>
    </font>
    <font>
      <b/>
      <i/>
      <sz val="10"/>
      <color rgb="FF00B0F0"/>
      <name val="Times New Roman"/>
      <family val="1"/>
      <charset val="1"/>
    </font>
    <font>
      <sz val="9"/>
      <name val="Arial Nova"/>
      <family val="2"/>
    </font>
    <font>
      <b/>
      <sz val="9"/>
      <name val="Arial Nova"/>
      <family val="2"/>
    </font>
    <font>
      <b/>
      <sz val="11"/>
      <color indexed="25"/>
      <name val="Arial"/>
      <family val="2"/>
    </font>
    <font>
      <b/>
      <sz val="11"/>
      <color rgb="FF7030A0"/>
      <name val="Arial"/>
      <family val="2"/>
    </font>
    <font>
      <b/>
      <sz val="12"/>
      <color rgb="FF00B050"/>
      <name val="Arial"/>
      <family val="2"/>
    </font>
    <font>
      <b/>
      <sz val="12"/>
      <color indexed="57"/>
      <name val="Arial"/>
      <family val="2"/>
    </font>
    <font>
      <b/>
      <sz val="10"/>
      <color rgb="FFFF3399"/>
      <name val="Tahoma"/>
      <family val="2"/>
    </font>
    <font>
      <b/>
      <sz val="10"/>
      <color rgb="FF00B0F0"/>
      <name val="Tahoma"/>
      <family val="2"/>
    </font>
    <font>
      <b/>
      <sz val="10"/>
      <color rgb="FF00B050"/>
      <name val="Tahoma"/>
      <family val="2"/>
    </font>
    <font>
      <b/>
      <sz val="10"/>
      <color rgb="FFFF0000"/>
      <name val="Bookman Old Style"/>
      <family val="1"/>
      <charset val="1"/>
    </font>
    <font>
      <b/>
      <sz val="10"/>
      <color rgb="FF0070C0"/>
      <name val="Arial"/>
      <family val="2"/>
      <charset val="1"/>
    </font>
    <font>
      <b/>
      <i/>
      <sz val="12"/>
      <color indexed="57"/>
      <name val="Times New Roman"/>
      <family val="1"/>
      <charset val="1"/>
    </font>
    <font>
      <b/>
      <i/>
      <sz val="12"/>
      <color rgb="FF00B050"/>
      <name val="Times New Roman"/>
      <family val="1"/>
      <charset val="1"/>
    </font>
    <font>
      <b/>
      <sz val="12"/>
      <color indexed="21"/>
      <name val="Arial"/>
      <family val="2"/>
      <charset val="1"/>
    </font>
    <font>
      <b/>
      <sz val="12"/>
      <color indexed="57"/>
      <name val="Arial"/>
      <family val="2"/>
      <charset val="1"/>
    </font>
    <font>
      <b/>
      <sz val="12"/>
      <color rgb="FF00B0F0"/>
      <name val="Arial"/>
      <family val="2"/>
      <charset val="1"/>
    </font>
    <font>
      <sz val="12"/>
      <color rgb="FF00B050"/>
      <name val="Arial"/>
      <family val="2"/>
      <charset val="1"/>
    </font>
    <font>
      <b/>
      <i/>
      <sz val="12"/>
      <color rgb="FFFF0000"/>
      <name val="Times New Roman"/>
      <family val="1"/>
      <charset val="1"/>
    </font>
    <font>
      <b/>
      <i/>
      <sz val="12"/>
      <color rgb="FF00B0F0"/>
      <name val="Times New Roman"/>
      <family val="1"/>
      <charset val="1"/>
    </font>
    <font>
      <b/>
      <sz val="12"/>
      <color indexed="60"/>
      <name val="Arial"/>
      <family val="2"/>
      <charset val="1"/>
    </font>
    <font>
      <b/>
      <sz val="12"/>
      <color theme="5" tint="-0.499984740745262"/>
      <name val="Arial"/>
      <family val="2"/>
      <charset val="1"/>
    </font>
    <font>
      <b/>
      <i/>
      <sz val="12"/>
      <color theme="5" tint="-0.499984740745262"/>
      <name val="Times New Roman"/>
      <family val="1"/>
      <charset val="1"/>
    </font>
    <font>
      <i/>
      <sz val="9"/>
      <color rgb="FFFF0000"/>
      <name val="Times New Roman"/>
      <family val="1"/>
      <charset val="1"/>
    </font>
    <font>
      <sz val="9"/>
      <color indexed="81"/>
      <name val="Tahoma"/>
      <charset val="1"/>
    </font>
    <font>
      <b/>
      <sz val="9"/>
      <color indexed="81"/>
      <name val="Tahoma"/>
      <charset val="1"/>
    </font>
    <font>
      <sz val="8"/>
      <color rgb="FF0070C0"/>
      <name val="Tahoma"/>
      <family val="2"/>
      <charset val="1"/>
    </font>
    <font>
      <sz val="10"/>
      <color rgb="FF0070C0"/>
      <name val="Calibri"/>
      <family val="2"/>
      <charset val="1"/>
    </font>
    <font>
      <b/>
      <sz val="12"/>
      <color rgb="FF0070C0"/>
      <name val="Tahoma"/>
      <family val="2"/>
      <charset val="1"/>
    </font>
    <font>
      <sz val="10"/>
      <color theme="9"/>
      <name val="Bookman Old Style"/>
      <family val="1"/>
      <charset val="1"/>
    </font>
    <font>
      <sz val="10"/>
      <color theme="9"/>
      <name val="Arial"/>
      <family val="2"/>
      <charset val="1"/>
    </font>
    <font>
      <sz val="10"/>
      <color theme="9"/>
      <name val="Calibri"/>
      <family val="2"/>
      <charset val="1"/>
    </font>
    <font>
      <b/>
      <sz val="10"/>
      <color theme="9"/>
      <name val="Arial"/>
      <family val="2"/>
      <charset val="1"/>
    </font>
  </fonts>
  <fills count="84">
    <fill>
      <patternFill patternType="none"/>
    </fill>
    <fill>
      <patternFill patternType="gray125"/>
    </fill>
    <fill>
      <patternFill patternType="solid">
        <fgColor indexed="35"/>
        <bgColor indexed="11"/>
      </patternFill>
    </fill>
    <fill>
      <patternFill patternType="solid">
        <fgColor indexed="17"/>
        <bgColor indexed="20"/>
      </patternFill>
    </fill>
    <fill>
      <patternFill patternType="solid">
        <fgColor indexed="38"/>
        <bgColor indexed="33"/>
      </patternFill>
    </fill>
    <fill>
      <patternFill patternType="solid">
        <fgColor indexed="20"/>
        <bgColor indexed="26"/>
      </patternFill>
    </fill>
    <fill>
      <patternFill patternType="solid">
        <fgColor indexed="11"/>
        <bgColor indexed="35"/>
      </patternFill>
    </fill>
    <fill>
      <patternFill patternType="solid">
        <fgColor indexed="42"/>
        <bgColor indexed="38"/>
      </patternFill>
    </fill>
    <fill>
      <patternFill patternType="solid">
        <fgColor indexed="54"/>
        <bgColor indexed="44"/>
      </patternFill>
    </fill>
    <fill>
      <patternFill patternType="solid">
        <fgColor indexed="47"/>
        <bgColor indexed="52"/>
      </patternFill>
    </fill>
    <fill>
      <patternFill patternType="solid">
        <fgColor indexed="61"/>
        <bgColor indexed="48"/>
      </patternFill>
    </fill>
    <fill>
      <patternFill patternType="solid">
        <fgColor indexed="52"/>
        <bgColor indexed="53"/>
      </patternFill>
    </fill>
    <fill>
      <patternFill patternType="solid">
        <fgColor indexed="31"/>
        <bgColor indexed="54"/>
      </patternFill>
    </fill>
    <fill>
      <patternFill patternType="solid">
        <fgColor indexed="15"/>
        <bgColor indexed="48"/>
      </patternFill>
    </fill>
    <fill>
      <patternFill patternType="solid">
        <fgColor indexed="24"/>
        <bgColor indexed="44"/>
      </patternFill>
    </fill>
    <fill>
      <patternFill patternType="solid">
        <fgColor indexed="45"/>
        <bgColor indexed="47"/>
      </patternFill>
    </fill>
    <fill>
      <patternFill patternType="solid">
        <fgColor indexed="29"/>
        <bgColor indexed="22"/>
      </patternFill>
    </fill>
    <fill>
      <patternFill patternType="solid">
        <fgColor indexed="34"/>
        <bgColor indexed="52"/>
      </patternFill>
    </fill>
    <fill>
      <patternFill patternType="solid">
        <fgColor indexed="44"/>
        <bgColor indexed="54"/>
      </patternFill>
    </fill>
    <fill>
      <patternFill patternType="solid">
        <fgColor indexed="49"/>
        <bgColor indexed="15"/>
      </patternFill>
    </fill>
    <fill>
      <patternFill patternType="solid">
        <fgColor indexed="53"/>
        <bgColor indexed="52"/>
      </patternFill>
    </fill>
    <fill>
      <patternFill patternType="solid">
        <fgColor indexed="26"/>
        <bgColor indexed="20"/>
      </patternFill>
    </fill>
    <fill>
      <patternFill patternType="solid">
        <fgColor indexed="9"/>
        <bgColor indexed="33"/>
      </patternFill>
    </fill>
    <fill>
      <patternFill patternType="solid">
        <fgColor indexed="48"/>
        <bgColor indexed="61"/>
      </patternFill>
    </fill>
    <fill>
      <patternFill patternType="solid">
        <fgColor indexed="51"/>
        <bgColor indexed="34"/>
      </patternFill>
    </fill>
    <fill>
      <patternFill patternType="solid">
        <fgColor indexed="22"/>
        <bgColor indexed="46"/>
      </patternFill>
    </fill>
    <fill>
      <patternFill patternType="solid">
        <fgColor indexed="27"/>
        <bgColor indexed="11"/>
      </patternFill>
    </fill>
    <fill>
      <patternFill patternType="solid">
        <fgColor indexed="41"/>
        <bgColor indexed="33"/>
      </patternFill>
    </fill>
    <fill>
      <patternFill patternType="solid">
        <fgColor indexed="43"/>
        <bgColor indexed="53"/>
      </patternFill>
    </fill>
    <fill>
      <patternFill patternType="solid">
        <fgColor indexed="14"/>
        <bgColor indexed="10"/>
      </patternFill>
    </fill>
    <fill>
      <patternFill patternType="solid">
        <fgColor indexed="46"/>
        <bgColor indexed="22"/>
      </patternFill>
    </fill>
    <fill>
      <patternFill patternType="solid">
        <fgColor indexed="27"/>
        <bgColor indexed="41"/>
      </patternFill>
    </fill>
    <fill>
      <patternFill patternType="solid">
        <fgColor indexed="43"/>
        <bgColor indexed="47"/>
      </patternFill>
    </fill>
    <fill>
      <patternFill patternType="solid">
        <fgColor indexed="47"/>
        <bgColor indexed="43"/>
      </patternFill>
    </fill>
    <fill>
      <patternFill patternType="solid">
        <fgColor indexed="42"/>
        <bgColor indexed="27"/>
      </patternFill>
    </fill>
    <fill>
      <patternFill patternType="solid">
        <fgColor indexed="33"/>
        <bgColor indexed="38"/>
      </patternFill>
    </fill>
    <fill>
      <patternFill patternType="solid">
        <fgColor theme="0"/>
        <bgColor indexed="14"/>
      </patternFill>
    </fill>
    <fill>
      <patternFill patternType="solid">
        <fgColor theme="0"/>
        <bgColor indexed="64"/>
      </patternFill>
    </fill>
    <fill>
      <patternFill patternType="solid">
        <fgColor theme="0"/>
        <bgColor indexed="34"/>
      </patternFill>
    </fill>
    <fill>
      <patternFill patternType="solid">
        <fgColor theme="0" tint="-0.14999847407452621"/>
        <bgColor indexed="64"/>
      </patternFill>
    </fill>
    <fill>
      <patternFill patternType="solid">
        <fgColor theme="0"/>
        <bgColor indexed="61"/>
      </patternFill>
    </fill>
    <fill>
      <patternFill patternType="solid">
        <fgColor theme="0"/>
        <bgColor indexed="26"/>
      </patternFill>
    </fill>
    <fill>
      <patternFill patternType="solid">
        <fgColor theme="0"/>
        <bgColor indexed="33"/>
      </patternFill>
    </fill>
    <fill>
      <patternFill patternType="solid">
        <fgColor theme="0"/>
        <bgColor indexed="20"/>
      </patternFill>
    </fill>
    <fill>
      <patternFill patternType="solid">
        <fgColor theme="2" tint="-9.9978637043366805E-2"/>
        <bgColor indexed="64"/>
      </patternFill>
    </fill>
    <fill>
      <patternFill patternType="solid">
        <fgColor theme="2" tint="-9.9978637043366805E-2"/>
        <bgColor indexed="27"/>
      </patternFill>
    </fill>
    <fill>
      <patternFill patternType="solid">
        <fgColor rgb="FFFFFF00"/>
        <bgColor indexed="64"/>
      </patternFill>
    </fill>
    <fill>
      <patternFill patternType="solid">
        <fgColor theme="3" tint="0.89999084444715716"/>
        <bgColor indexed="64"/>
      </patternFill>
    </fill>
    <fill>
      <patternFill patternType="solid">
        <fgColor theme="0" tint="-0.14999847407452621"/>
        <bgColor indexed="33"/>
      </patternFill>
    </fill>
    <fill>
      <patternFill patternType="solid">
        <fgColor rgb="FF92D050"/>
        <bgColor indexed="64"/>
      </patternFill>
    </fill>
    <fill>
      <patternFill patternType="solid">
        <fgColor rgb="FF92D050"/>
        <bgColor indexed="33"/>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1"/>
      </patternFill>
    </fill>
    <fill>
      <patternFill patternType="solid">
        <fgColor theme="5" tint="0.39997558519241921"/>
        <bgColor indexed="64"/>
      </patternFill>
    </fill>
    <fill>
      <patternFill patternType="solid">
        <fgColor theme="0" tint="-0.14999847407452621"/>
        <bgColor indexed="27"/>
      </patternFill>
    </fill>
    <fill>
      <patternFill patternType="solid">
        <fgColor theme="0" tint="-0.14999847407452621"/>
        <bgColor indexed="43"/>
      </patternFill>
    </fill>
    <fill>
      <patternFill patternType="solid">
        <fgColor theme="0" tint="-0.14999847407452621"/>
        <bgColor indexed="47"/>
      </patternFill>
    </fill>
    <fill>
      <patternFill patternType="solid">
        <fgColor theme="0"/>
        <bgColor indexed="27"/>
      </patternFill>
    </fill>
    <fill>
      <patternFill patternType="solid">
        <fgColor theme="0"/>
        <bgColor indexed="43"/>
      </patternFill>
    </fill>
    <fill>
      <patternFill patternType="solid">
        <fgColor theme="0"/>
        <bgColor indexed="47"/>
      </patternFill>
    </fill>
    <fill>
      <patternFill patternType="solid">
        <fgColor theme="0"/>
        <bgColor indexed="9"/>
      </patternFill>
    </fill>
    <fill>
      <patternFill patternType="solid">
        <fgColor theme="0"/>
        <bgColor indexed="41"/>
      </patternFill>
    </fill>
    <fill>
      <patternFill patternType="solid">
        <fgColor theme="0"/>
      </patternFill>
    </fill>
    <fill>
      <patternFill patternType="solid">
        <fgColor theme="0"/>
        <bgColor indexed="38"/>
      </patternFill>
    </fill>
    <fill>
      <patternFill patternType="solid">
        <fgColor rgb="FFFFFF00"/>
        <bgColor indexed="26"/>
      </patternFill>
    </fill>
    <fill>
      <patternFill patternType="solid">
        <fgColor rgb="FFFFFF00"/>
        <bgColor indexed="20"/>
      </patternFill>
    </fill>
    <fill>
      <patternFill patternType="solid">
        <fgColor rgb="FFFFFF00"/>
        <bgColor indexed="33"/>
      </patternFill>
    </fill>
    <fill>
      <patternFill patternType="solid">
        <fgColor rgb="FFFFFF00"/>
        <bgColor indexed="34"/>
      </patternFill>
    </fill>
    <fill>
      <patternFill patternType="solid">
        <fgColor rgb="FFFFFF00"/>
        <bgColor indexed="61"/>
      </patternFill>
    </fill>
    <fill>
      <patternFill patternType="solid">
        <fgColor theme="8" tint="0.59999389629810485"/>
        <bgColor indexed="33"/>
      </patternFill>
    </fill>
    <fill>
      <patternFill patternType="solid">
        <fgColor rgb="FFFF0000"/>
        <bgColor indexed="14"/>
      </patternFill>
    </fill>
    <fill>
      <patternFill patternType="solid">
        <fgColor rgb="FFFF0000"/>
        <bgColor indexed="20"/>
      </patternFill>
    </fill>
    <fill>
      <patternFill patternType="solid">
        <fgColor rgb="FFFF0000"/>
        <bgColor indexed="34"/>
      </patternFill>
    </fill>
    <fill>
      <patternFill patternType="solid">
        <fgColor theme="0" tint="-0.14999847407452621"/>
        <bgColor indexed="26"/>
      </patternFill>
    </fill>
    <fill>
      <patternFill patternType="solid">
        <fgColor rgb="FF92D050"/>
        <bgColor indexed="38"/>
      </patternFill>
    </fill>
    <fill>
      <patternFill patternType="solid">
        <fgColor rgb="FFFF0000"/>
        <bgColor indexed="64"/>
      </patternFill>
    </fill>
    <fill>
      <patternFill patternType="solid">
        <fgColor rgb="FFFFFF00"/>
        <bgColor indexed="41"/>
      </patternFill>
    </fill>
    <fill>
      <patternFill patternType="solid">
        <fgColor rgb="FFFFFF00"/>
        <bgColor indexed="14"/>
      </patternFill>
    </fill>
    <fill>
      <patternFill patternType="solid">
        <fgColor rgb="FFFF3399"/>
        <bgColor indexed="33"/>
      </patternFill>
    </fill>
    <fill>
      <patternFill patternType="solid">
        <fgColor theme="5" tint="0.39997558519241921"/>
        <bgColor indexed="41"/>
      </patternFill>
    </fill>
    <fill>
      <patternFill patternType="solid">
        <fgColor theme="5" tint="0.39997558519241921"/>
        <bgColor indexed="33"/>
      </patternFill>
    </fill>
    <fill>
      <patternFill patternType="solid">
        <fgColor rgb="FFFFFF00"/>
        <bgColor indexed="38"/>
      </patternFill>
    </fill>
    <fill>
      <patternFill patternType="solid">
        <fgColor theme="5" tint="0.59999389629810485"/>
        <bgColor indexed="33"/>
      </patternFill>
    </fill>
  </fills>
  <borders count="144">
    <border>
      <left/>
      <right/>
      <top/>
      <bottom/>
      <diagonal/>
    </border>
    <border>
      <left style="thin">
        <color indexed="55"/>
      </left>
      <right style="thin">
        <color indexed="55"/>
      </right>
      <top style="thin">
        <color indexed="55"/>
      </top>
      <bottom style="thin">
        <color indexed="55"/>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diagonal/>
    </border>
    <border>
      <left/>
      <right/>
      <top style="medium">
        <color indexed="8"/>
      </top>
      <bottom/>
      <diagonal/>
    </border>
    <border>
      <left/>
      <right style="medium">
        <color indexed="8"/>
      </right>
      <top style="medium">
        <color indexed="8"/>
      </top>
      <bottom/>
      <diagonal/>
    </border>
    <border>
      <left/>
      <right style="medium">
        <color indexed="8"/>
      </right>
      <top style="medium">
        <color indexed="8"/>
      </top>
      <bottom style="medium">
        <color indexed="8"/>
      </bottom>
      <diagonal/>
    </border>
    <border>
      <left/>
      <right style="thin">
        <color indexed="8"/>
      </right>
      <top style="medium">
        <color indexed="8"/>
      </top>
      <bottom style="medium">
        <color indexed="8"/>
      </bottom>
      <diagonal/>
    </border>
    <border>
      <left/>
      <right style="medium">
        <color indexed="8"/>
      </right>
      <top/>
      <bottom style="thin">
        <color indexed="8"/>
      </bottom>
      <diagonal/>
    </border>
    <border>
      <left style="medium">
        <color indexed="8"/>
      </left>
      <right/>
      <top/>
      <bottom style="thin">
        <color indexed="8"/>
      </bottom>
      <diagonal/>
    </border>
    <border>
      <left/>
      <right/>
      <top style="medium">
        <color indexed="8"/>
      </top>
      <bottom style="medium">
        <color indexed="8"/>
      </bottom>
      <diagonal/>
    </border>
    <border>
      <left/>
      <right/>
      <top/>
      <bottom style="thin">
        <color indexed="8"/>
      </bottom>
      <diagonal/>
    </border>
    <border>
      <left style="medium">
        <color indexed="8"/>
      </left>
      <right style="medium">
        <color indexed="8"/>
      </right>
      <top/>
      <bottom style="thin">
        <color indexed="8"/>
      </bottom>
      <diagonal/>
    </border>
    <border>
      <left/>
      <right/>
      <top style="thin">
        <color indexed="8"/>
      </top>
      <bottom style="thin">
        <color indexed="8"/>
      </bottom>
      <diagonal/>
    </border>
    <border>
      <left style="thin">
        <color indexed="8"/>
      </left>
      <right style="medium">
        <color indexed="8"/>
      </right>
      <top/>
      <bottom style="thin">
        <color indexed="8"/>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thin">
        <color indexed="8"/>
      </right>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medium">
        <color indexed="8"/>
      </right>
      <top/>
      <bottom/>
      <diagonal/>
    </border>
    <border>
      <left style="medium">
        <color indexed="8"/>
      </left>
      <right style="medium">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medium">
        <color indexed="64"/>
      </left>
      <right style="medium">
        <color indexed="64"/>
      </right>
      <top/>
      <bottom/>
      <diagonal/>
    </border>
    <border>
      <left style="thin">
        <color indexed="8"/>
      </left>
      <right style="medium">
        <color indexed="8"/>
      </right>
      <top style="medium">
        <color indexed="8"/>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style="medium">
        <color indexed="64"/>
      </top>
      <bottom/>
      <diagonal/>
    </border>
    <border>
      <left style="thin">
        <color indexed="8"/>
      </left>
      <right style="medium">
        <color indexed="64"/>
      </right>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top/>
      <bottom/>
      <diagonal/>
    </border>
    <border>
      <left style="medium">
        <color indexed="64"/>
      </left>
      <right style="medium">
        <color indexed="64"/>
      </right>
      <top style="medium">
        <color indexed="8"/>
      </top>
      <bottom/>
      <diagonal/>
    </border>
    <border>
      <left style="medium">
        <color indexed="64"/>
      </left>
      <right style="medium">
        <color indexed="64"/>
      </right>
      <top style="medium">
        <color indexed="8"/>
      </top>
      <bottom style="medium">
        <color indexed="8"/>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64"/>
      </top>
      <bottom style="thin">
        <color indexed="64"/>
      </bottom>
      <diagonal/>
    </border>
    <border>
      <left style="thin">
        <color indexed="8"/>
      </left>
      <right style="medium">
        <color indexed="8"/>
      </right>
      <top style="thin">
        <color indexed="8"/>
      </top>
      <bottom/>
      <diagonal/>
    </border>
    <border>
      <left style="medium">
        <color indexed="64"/>
      </left>
      <right style="medium">
        <color indexed="64"/>
      </right>
      <top style="medium">
        <color indexed="64"/>
      </top>
      <bottom style="medium">
        <color indexed="8"/>
      </bottom>
      <diagonal/>
    </border>
    <border>
      <left/>
      <right/>
      <top/>
      <bottom style="hair">
        <color indexed="8"/>
      </bottom>
      <diagonal/>
    </border>
    <border>
      <left/>
      <right style="thin">
        <color indexed="8"/>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8"/>
      </right>
      <top/>
      <bottom/>
      <diagonal/>
    </border>
    <border>
      <left style="medium">
        <color indexed="8"/>
      </left>
      <right/>
      <top/>
      <bottom/>
      <diagonal/>
    </border>
    <border>
      <left style="medium">
        <color indexed="8"/>
      </left>
      <right/>
      <top style="medium">
        <color indexed="64"/>
      </top>
      <bottom style="medium">
        <color indexed="64"/>
      </bottom>
      <diagonal/>
    </border>
    <border>
      <left/>
      <right style="thin">
        <color indexed="8"/>
      </right>
      <top style="medium">
        <color indexed="8"/>
      </top>
      <bottom/>
      <diagonal/>
    </border>
    <border>
      <left style="thin">
        <color indexed="8"/>
      </left>
      <right/>
      <top style="medium">
        <color indexed="8"/>
      </top>
      <bottom/>
      <diagonal/>
    </border>
    <border>
      <left style="thin">
        <color indexed="8"/>
      </left>
      <right/>
      <top style="medium">
        <color indexed="8"/>
      </top>
      <bottom style="medium">
        <color indexed="8"/>
      </bottom>
      <diagonal/>
    </border>
    <border>
      <left style="medium">
        <color indexed="8"/>
      </left>
      <right/>
      <top style="medium">
        <color indexed="8"/>
      </top>
      <bottom/>
      <diagonal/>
    </border>
    <border>
      <left style="medium">
        <color indexed="64"/>
      </left>
      <right style="medium">
        <color indexed="8"/>
      </right>
      <top style="medium">
        <color indexed="64"/>
      </top>
      <bottom style="medium">
        <color indexed="64"/>
      </bottom>
      <diagonal/>
    </border>
    <border>
      <left/>
      <right style="thin">
        <color indexed="8"/>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8"/>
      </left>
      <right style="thin">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64"/>
      </left>
      <right/>
      <top/>
      <bottom style="thin">
        <color indexed="8"/>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medium">
        <color indexed="8"/>
      </right>
      <top/>
      <bottom/>
      <diagonal/>
    </border>
    <border>
      <left style="medium">
        <color indexed="8"/>
      </left>
      <right style="medium">
        <color indexed="8"/>
      </right>
      <top style="thin">
        <color indexed="8"/>
      </top>
      <bottom/>
      <diagonal/>
    </border>
    <border>
      <left style="thin">
        <color indexed="8"/>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64"/>
      </left>
      <right style="medium">
        <color indexed="64"/>
      </right>
      <top style="thin">
        <color indexed="8"/>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style="thin">
        <color indexed="8"/>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medium">
        <color indexed="64"/>
      </right>
      <top/>
      <bottom/>
      <diagonal/>
    </border>
    <border>
      <left style="medium">
        <color indexed="64"/>
      </left>
      <right style="thin">
        <color indexed="8"/>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8"/>
      </left>
      <right style="medium">
        <color indexed="8"/>
      </right>
      <top style="medium">
        <color indexed="8"/>
      </top>
      <bottom/>
      <diagonal/>
    </border>
    <border>
      <left style="medium">
        <color indexed="64"/>
      </left>
      <right style="medium">
        <color indexed="64"/>
      </right>
      <top style="medium">
        <color indexed="8"/>
      </top>
      <bottom style="medium">
        <color indexed="64"/>
      </bottom>
      <diagonal/>
    </border>
    <border>
      <left/>
      <right style="medium">
        <color indexed="8"/>
      </right>
      <top/>
      <bottom style="medium">
        <color indexed="8"/>
      </bottom>
      <diagonal/>
    </border>
    <border>
      <left style="medium">
        <color indexed="64"/>
      </left>
      <right style="medium">
        <color indexed="8"/>
      </right>
      <top style="medium">
        <color indexed="64"/>
      </top>
      <bottom/>
      <diagonal/>
    </border>
    <border>
      <left style="medium">
        <color indexed="8"/>
      </left>
      <right style="medium">
        <color indexed="64"/>
      </right>
      <top style="medium">
        <color indexed="64"/>
      </top>
      <bottom/>
      <diagonal/>
    </border>
    <border>
      <left style="medium">
        <color indexed="64"/>
      </left>
      <right style="medium">
        <color indexed="8"/>
      </right>
      <top style="medium">
        <color indexed="8"/>
      </top>
      <bottom style="medium">
        <color indexed="8"/>
      </bottom>
      <diagonal/>
    </border>
    <border>
      <left style="medium">
        <color indexed="8"/>
      </left>
      <right style="medium">
        <color indexed="64"/>
      </right>
      <top style="medium">
        <color indexed="8"/>
      </top>
      <bottom/>
      <diagonal/>
    </border>
    <border>
      <left style="thin">
        <color indexed="8"/>
      </left>
      <right style="medium">
        <color indexed="8"/>
      </right>
      <top style="medium">
        <color indexed="64"/>
      </top>
      <bottom/>
      <diagonal/>
    </border>
    <border>
      <left style="thin">
        <color indexed="8"/>
      </left>
      <right style="medium">
        <color indexed="64"/>
      </right>
      <top style="medium">
        <color indexed="64"/>
      </top>
      <bottom/>
      <diagonal/>
    </border>
    <border>
      <left style="medium">
        <color indexed="64"/>
      </left>
      <right style="hair">
        <color indexed="64"/>
      </right>
      <top/>
      <bottom style="medium">
        <color indexed="64"/>
      </bottom>
      <diagonal/>
    </border>
    <border>
      <left style="thin">
        <color indexed="8"/>
      </left>
      <right style="medium">
        <color indexed="64"/>
      </right>
      <top/>
      <bottom style="medium">
        <color indexed="64"/>
      </bottom>
      <diagonal/>
    </border>
    <border>
      <left style="medium">
        <color indexed="8"/>
      </left>
      <right/>
      <top style="medium">
        <color indexed="8"/>
      </top>
      <bottom style="medium">
        <color indexed="64"/>
      </bottom>
      <diagonal/>
    </border>
    <border>
      <left/>
      <right/>
      <top style="medium">
        <color indexed="8"/>
      </top>
      <bottom style="medium">
        <color indexed="64"/>
      </bottom>
      <diagonal/>
    </border>
    <border>
      <left/>
      <right style="medium">
        <color indexed="64"/>
      </right>
      <top style="medium">
        <color indexed="8"/>
      </top>
      <bottom style="medium">
        <color indexed="64"/>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thin">
        <color indexed="64"/>
      </left>
      <right style="thin">
        <color indexed="8"/>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8"/>
      </right>
      <top/>
      <bottom style="thin">
        <color indexed="8"/>
      </bottom>
      <diagonal/>
    </border>
    <border>
      <left/>
      <right style="thin">
        <color indexed="64"/>
      </right>
      <top/>
      <bottom/>
      <diagonal/>
    </border>
  </borders>
  <cellStyleXfs count="40">
    <xf numFmtId="0" fontId="0" fillId="0" borderId="0"/>
    <xf numFmtId="0" fontId="95" fillId="0" borderId="0"/>
    <xf numFmtId="0" fontId="196" fillId="0" borderId="0"/>
    <xf numFmtId="0" fontId="26" fillId="0" borderId="0"/>
    <xf numFmtId="0" fontId="1" fillId="2" borderId="0" applyNumberFormat="0" applyBorder="0" applyProtection="0"/>
    <xf numFmtId="0" fontId="1" fillId="3" borderId="0" applyNumberFormat="0" applyBorder="0" applyProtection="0"/>
    <xf numFmtId="0" fontId="1" fillId="4" borderId="0" applyNumberFormat="0" applyBorder="0" applyProtection="0"/>
    <xf numFmtId="0" fontId="1" fillId="5" borderId="0" applyNumberFormat="0" applyBorder="0" applyProtection="0"/>
    <xf numFmtId="0" fontId="1" fillId="6" borderId="0" applyNumberFormat="0" applyBorder="0" applyProtection="0"/>
    <xf numFmtId="0" fontId="1" fillId="7" borderId="0" applyNumberFormat="0" applyBorder="0" applyProtection="0"/>
    <xf numFmtId="0" fontId="1" fillId="8" borderId="0" applyNumberFormat="0" applyBorder="0" applyProtection="0"/>
    <xf numFmtId="0" fontId="1" fillId="9" borderId="0" applyNumberFormat="0" applyBorder="0" applyProtection="0"/>
    <xf numFmtId="0" fontId="1" fillId="10" borderId="0" applyNumberFormat="0" applyBorder="0" applyProtection="0"/>
    <xf numFmtId="0" fontId="1" fillId="11" borderId="0" applyNumberFormat="0" applyBorder="0" applyProtection="0"/>
    <xf numFmtId="0" fontId="1" fillId="12" borderId="0" applyNumberFormat="0" applyBorder="0" applyProtection="0"/>
    <xf numFmtId="0" fontId="1" fillId="13" borderId="0" applyNumberFormat="0" applyBorder="0" applyProtection="0"/>
    <xf numFmtId="0" fontId="2" fillId="14" borderId="0" applyNumberFormat="0" applyBorder="0" applyProtection="0"/>
    <xf numFmtId="0" fontId="2" fillId="15" borderId="0" applyNumberFormat="0" applyBorder="0" applyProtection="0"/>
    <xf numFmtId="0" fontId="2" fillId="16" borderId="0" applyNumberFormat="0" applyBorder="0" applyProtection="0"/>
    <xf numFmtId="0" fontId="2" fillId="17" borderId="0" applyNumberFormat="0" applyBorder="0" applyProtection="0"/>
    <xf numFmtId="0" fontId="2" fillId="18" borderId="0" applyNumberFormat="0" applyBorder="0" applyProtection="0"/>
    <xf numFmtId="0" fontId="2" fillId="19" borderId="0" applyNumberFormat="0" applyBorder="0" applyProtection="0"/>
    <xf numFmtId="0" fontId="52" fillId="0" borderId="0" applyNumberFormat="0" applyFill="0" applyBorder="0" applyProtection="0"/>
    <xf numFmtId="0" fontId="3" fillId="20" borderId="0" applyNumberFormat="0" applyBorder="0" applyProtection="0"/>
    <xf numFmtId="0" fontId="9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5" fillId="0" borderId="0"/>
    <xf numFmtId="0" fontId="95" fillId="0" borderId="0"/>
    <xf numFmtId="0" fontId="1" fillId="0" borderId="0"/>
    <xf numFmtId="0" fontId="1" fillId="0" borderId="0"/>
    <xf numFmtId="0" fontId="95" fillId="21" borderId="1" applyNumberFormat="0" applyProtection="0"/>
    <xf numFmtId="0" fontId="95" fillId="21" borderId="1" applyNumberFormat="0" applyProtection="0"/>
    <xf numFmtId="0" fontId="196" fillId="0" borderId="0"/>
  </cellStyleXfs>
  <cellXfs count="973">
    <xf numFmtId="0" fontId="0" fillId="0" borderId="0" xfId="0"/>
    <xf numFmtId="0" fontId="38" fillId="23" borderId="41" xfId="36" applyFont="1" applyFill="1" applyBorder="1" applyAlignment="1">
      <alignment horizontal="center"/>
    </xf>
    <xf numFmtId="0" fontId="5" fillId="0" borderId="0" xfId="0" applyFont="1" applyAlignment="1">
      <alignment horizontal="center"/>
    </xf>
    <xf numFmtId="0" fontId="154" fillId="0" borderId="0" xfId="0" applyFont="1" applyAlignment="1">
      <alignment horizontal="center"/>
    </xf>
    <xf numFmtId="0" fontId="4" fillId="0" borderId="0" xfId="0" applyFont="1"/>
    <xf numFmtId="0" fontId="5" fillId="0" borderId="0" xfId="0" applyFont="1"/>
    <xf numFmtId="0" fontId="0" fillId="0" borderId="3" xfId="0" applyBorder="1"/>
    <xf numFmtId="0" fontId="8" fillId="0" borderId="4" xfId="36" applyFont="1" applyBorder="1"/>
    <xf numFmtId="0" fontId="13" fillId="22" borderId="5" xfId="0" applyFont="1" applyFill="1" applyBorder="1" applyAlignment="1">
      <alignment horizontal="center"/>
    </xf>
    <xf numFmtId="0" fontId="14" fillId="23" borderId="3" xfId="0" applyFont="1" applyFill="1" applyBorder="1"/>
    <xf numFmtId="0" fontId="16" fillId="0" borderId="3" xfId="0" applyFont="1" applyBorder="1"/>
    <xf numFmtId="0" fontId="22" fillId="22" borderId="6" xfId="0" applyFont="1" applyFill="1" applyBorder="1" applyAlignment="1">
      <alignment horizontal="center"/>
    </xf>
    <xf numFmtId="0" fontId="0" fillId="0" borderId="7" xfId="0" applyBorder="1" applyAlignment="1">
      <alignment horizontal="center"/>
    </xf>
    <xf numFmtId="1" fontId="30" fillId="22" borderId="8" xfId="0" applyNumberFormat="1" applyFont="1" applyFill="1" applyBorder="1" applyAlignment="1">
      <alignment horizontal="center"/>
    </xf>
    <xf numFmtId="2" fontId="7" fillId="24" borderId="9" xfId="0" applyNumberFormat="1" applyFont="1" applyFill="1" applyBorder="1"/>
    <xf numFmtId="0" fontId="24" fillId="0" borderId="0" xfId="0" applyFont="1"/>
    <xf numFmtId="0" fontId="7" fillId="0" borderId="4" xfId="0" applyFont="1" applyBorder="1"/>
    <xf numFmtId="0" fontId="8" fillId="25" borderId="10" xfId="36" applyFont="1" applyFill="1" applyBorder="1" applyAlignment="1">
      <alignment horizontal="center"/>
    </xf>
    <xf numFmtId="0" fontId="7" fillId="25" borderId="11" xfId="0" applyFont="1" applyFill="1" applyBorder="1"/>
    <xf numFmtId="1" fontId="7" fillId="26" borderId="12" xfId="0" applyNumberFormat="1" applyFont="1" applyFill="1" applyBorder="1"/>
    <xf numFmtId="0" fontId="7" fillId="25" borderId="13" xfId="0" applyFont="1" applyFill="1" applyBorder="1"/>
    <xf numFmtId="0" fontId="27" fillId="27" borderId="14" xfId="0" applyFont="1" applyFill="1" applyBorder="1" applyAlignment="1">
      <alignment horizontal="center"/>
    </xf>
    <xf numFmtId="2" fontId="47" fillId="21" borderId="10" xfId="36" applyNumberFormat="1" applyFont="1" applyFill="1" applyBorder="1"/>
    <xf numFmtId="0" fontId="0" fillId="0" borderId="0" xfId="0" applyAlignment="1">
      <alignment horizontal="center"/>
    </xf>
    <xf numFmtId="0" fontId="53" fillId="0" borderId="0" xfId="0" applyFont="1"/>
    <xf numFmtId="0" fontId="55" fillId="23" borderId="10" xfId="25" applyFont="1" applyFill="1" applyBorder="1" applyAlignment="1">
      <alignment horizontal="center" vertical="center"/>
    </xf>
    <xf numFmtId="0" fontId="54" fillId="23" borderId="6" xfId="25" applyFont="1" applyFill="1" applyBorder="1" applyAlignment="1">
      <alignment horizontal="center" vertical="center"/>
    </xf>
    <xf numFmtId="0" fontId="33" fillId="22" borderId="16" xfId="0" applyFont="1" applyFill="1" applyBorder="1" applyAlignment="1">
      <alignment horizontal="center"/>
    </xf>
    <xf numFmtId="0" fontId="57" fillId="0" borderId="17" xfId="26" applyFont="1" applyBorder="1" applyAlignment="1">
      <alignment horizontal="center"/>
    </xf>
    <xf numFmtId="0" fontId="57" fillId="0" borderId="18" xfId="26" applyFont="1" applyBorder="1" applyAlignment="1">
      <alignment horizontal="center"/>
    </xf>
    <xf numFmtId="0" fontId="57" fillId="22" borderId="17" xfId="26" applyFont="1" applyFill="1" applyBorder="1" applyAlignment="1">
      <alignment horizontal="center"/>
    </xf>
    <xf numFmtId="0" fontId="57" fillId="22" borderId="18" xfId="26" applyFont="1" applyFill="1" applyBorder="1" applyAlignment="1">
      <alignment horizontal="center"/>
    </xf>
    <xf numFmtId="0" fontId="58" fillId="29" borderId="10" xfId="24" applyFont="1" applyFill="1" applyBorder="1" applyAlignment="1">
      <alignment horizontal="center"/>
    </xf>
    <xf numFmtId="0" fontId="53" fillId="0" borderId="16" xfId="24" applyFont="1" applyBorder="1"/>
    <xf numFmtId="0" fontId="60" fillId="0" borderId="14" xfId="0" applyFont="1" applyBorder="1" applyAlignment="1">
      <alignment vertical="center" wrapText="1"/>
    </xf>
    <xf numFmtId="1" fontId="67" fillId="29" borderId="11" xfId="24" applyNumberFormat="1" applyFont="1" applyFill="1" applyBorder="1" applyAlignment="1">
      <alignment horizontal="center"/>
    </xf>
    <xf numFmtId="0" fontId="53" fillId="22" borderId="12" xfId="24" applyFont="1" applyFill="1" applyBorder="1"/>
    <xf numFmtId="0" fontId="16" fillId="0" borderId="20" xfId="0" applyFont="1" applyBorder="1" applyAlignment="1">
      <alignment horizontal="center" vertical="center" wrapText="1"/>
    </xf>
    <xf numFmtId="0" fontId="53" fillId="22" borderId="22" xfId="24" applyFont="1" applyFill="1" applyBorder="1"/>
    <xf numFmtId="0" fontId="64" fillId="0" borderId="0" xfId="0" applyFont="1"/>
    <xf numFmtId="0" fontId="78" fillId="23" borderId="12" xfId="25" applyFont="1" applyFill="1" applyBorder="1"/>
    <xf numFmtId="1" fontId="56" fillId="22" borderId="8" xfId="0" applyNumberFormat="1" applyFont="1" applyFill="1" applyBorder="1" applyAlignment="1">
      <alignment horizontal="center"/>
    </xf>
    <xf numFmtId="2" fontId="63" fillId="22" borderId="9" xfId="0" applyNumberFormat="1" applyFont="1" applyFill="1" applyBorder="1" applyAlignment="1">
      <alignment horizontal="center"/>
    </xf>
    <xf numFmtId="0" fontId="0" fillId="0" borderId="0" xfId="0" applyAlignment="1">
      <alignment horizontal="left"/>
    </xf>
    <xf numFmtId="0" fontId="0" fillId="0" borderId="0" xfId="0" applyAlignment="1">
      <alignment vertical="center"/>
    </xf>
    <xf numFmtId="1" fontId="56" fillId="0" borderId="8" xfId="0" applyNumberFormat="1" applyFont="1" applyBorder="1" applyAlignment="1">
      <alignment horizontal="center"/>
    </xf>
    <xf numFmtId="2" fontId="31" fillId="30" borderId="12" xfId="1" applyNumberFormat="1" applyFont="1" applyFill="1" applyBorder="1" applyAlignment="1">
      <alignment horizontal="right"/>
    </xf>
    <xf numFmtId="1" fontId="82" fillId="30" borderId="12" xfId="24" applyNumberFormat="1" applyFont="1" applyFill="1" applyBorder="1"/>
    <xf numFmtId="0" fontId="53" fillId="22" borderId="8" xfId="24" applyFont="1" applyFill="1" applyBorder="1"/>
    <xf numFmtId="0" fontId="78" fillId="23" borderId="23" xfId="25" applyFont="1" applyFill="1" applyBorder="1"/>
    <xf numFmtId="2" fontId="31" fillId="30" borderId="23" xfId="1" applyNumberFormat="1" applyFont="1" applyFill="1" applyBorder="1" applyAlignment="1">
      <alignment horizontal="right"/>
    </xf>
    <xf numFmtId="2" fontId="31" fillId="0" borderId="0" xfId="1" applyNumberFormat="1" applyFont="1" applyAlignment="1">
      <alignment horizontal="right"/>
    </xf>
    <xf numFmtId="0" fontId="0" fillId="0" borderId="0" xfId="0" applyAlignment="1">
      <alignment horizontal="left" vertical="center"/>
    </xf>
    <xf numFmtId="0" fontId="32" fillId="0" borderId="0" xfId="0" applyFont="1"/>
    <xf numFmtId="2" fontId="23" fillId="26" borderId="11" xfId="0" applyNumberFormat="1" applyFont="1" applyFill="1" applyBorder="1" applyAlignment="1">
      <alignment horizontal="center"/>
    </xf>
    <xf numFmtId="1" fontId="85" fillId="29" borderId="12" xfId="24" applyNumberFormat="1" applyFont="1" applyFill="1" applyBorder="1" applyAlignment="1">
      <alignment horizontal="center"/>
    </xf>
    <xf numFmtId="0" fontId="89" fillId="0" borderId="0" xfId="0" applyFont="1"/>
    <xf numFmtId="0" fontId="0" fillId="36" borderId="10" xfId="0" applyFill="1" applyBorder="1" applyAlignment="1">
      <alignment horizontal="center"/>
    </xf>
    <xf numFmtId="0" fontId="32" fillId="36" borderId="27" xfId="0" applyFont="1" applyFill="1" applyBorder="1" applyAlignment="1">
      <alignment horizontal="center"/>
    </xf>
    <xf numFmtId="0" fontId="32" fillId="36" borderId="28" xfId="0" applyFont="1" applyFill="1" applyBorder="1" applyAlignment="1">
      <alignment horizontal="center"/>
    </xf>
    <xf numFmtId="0" fontId="32" fillId="36" borderId="29" xfId="0" applyFont="1" applyFill="1" applyBorder="1" applyAlignment="1">
      <alignment horizontal="center"/>
    </xf>
    <xf numFmtId="0" fontId="0" fillId="37" borderId="0" xfId="0" applyFill="1"/>
    <xf numFmtId="0" fontId="78" fillId="23" borderId="30" xfId="25" applyFont="1" applyFill="1" applyBorder="1"/>
    <xf numFmtId="0" fontId="129" fillId="0" borderId="0" xfId="0" applyFont="1"/>
    <xf numFmtId="2" fontId="96" fillId="21" borderId="31" xfId="36" applyNumberFormat="1" applyFont="1" applyFill="1" applyBorder="1"/>
    <xf numFmtId="0" fontId="53" fillId="22" borderId="11" xfId="24" applyFont="1" applyFill="1" applyBorder="1"/>
    <xf numFmtId="0" fontId="0" fillId="0" borderId="32" xfId="0" applyBorder="1"/>
    <xf numFmtId="0" fontId="89" fillId="39" borderId="33" xfId="0" applyFont="1" applyFill="1" applyBorder="1"/>
    <xf numFmtId="2" fontId="15" fillId="22" borderId="11" xfId="0" applyNumberFormat="1" applyFont="1" applyFill="1" applyBorder="1" applyAlignment="1">
      <alignment horizontal="center"/>
    </xf>
    <xf numFmtId="0" fontId="0" fillId="40" borderId="34" xfId="0" applyFill="1" applyBorder="1" applyAlignment="1">
      <alignment horizontal="center"/>
    </xf>
    <xf numFmtId="0" fontId="0" fillId="0" borderId="35" xfId="0" applyBorder="1"/>
    <xf numFmtId="0" fontId="51" fillId="0" borderId="0" xfId="25" applyFont="1" applyAlignment="1">
      <alignment horizontal="center"/>
    </xf>
    <xf numFmtId="0" fontId="32" fillId="38" borderId="28" xfId="0" applyFont="1" applyFill="1" applyBorder="1" applyAlignment="1">
      <alignment horizontal="center"/>
    </xf>
    <xf numFmtId="0" fontId="32" fillId="36" borderId="45" xfId="0" applyFont="1" applyFill="1" applyBorder="1" applyAlignment="1">
      <alignment horizontal="center"/>
    </xf>
    <xf numFmtId="0" fontId="32" fillId="36" borderId="34" xfId="0" applyFont="1" applyFill="1" applyBorder="1" applyAlignment="1">
      <alignment horizontal="center"/>
    </xf>
    <xf numFmtId="0" fontId="24" fillId="29" borderId="15" xfId="0" applyFont="1" applyFill="1" applyBorder="1" applyAlignment="1">
      <alignment horizontal="center"/>
    </xf>
    <xf numFmtId="0" fontId="32" fillId="29" borderId="9" xfId="0" applyFont="1" applyFill="1" applyBorder="1" applyAlignment="1">
      <alignment horizontal="center"/>
    </xf>
    <xf numFmtId="0" fontId="16" fillId="0" borderId="46" xfId="0" applyFont="1" applyBorder="1"/>
    <xf numFmtId="0" fontId="25" fillId="0" borderId="47" xfId="0" applyFont="1" applyBorder="1" applyAlignment="1">
      <alignment horizontal="center"/>
    </xf>
    <xf numFmtId="0" fontId="34" fillId="0" borderId="48" xfId="0" applyFont="1" applyBorder="1" applyAlignment="1">
      <alignment horizontal="center"/>
    </xf>
    <xf numFmtId="0" fontId="16" fillId="0" borderId="49" xfId="0" applyFont="1" applyBorder="1"/>
    <xf numFmtId="0" fontId="34" fillId="38" borderId="48" xfId="0" applyFont="1" applyFill="1" applyBorder="1" applyAlignment="1">
      <alignment horizontal="center"/>
    </xf>
    <xf numFmtId="0" fontId="34" fillId="0" borderId="30" xfId="0" applyFont="1" applyBorder="1" applyAlignment="1">
      <alignment horizontal="center"/>
    </xf>
    <xf numFmtId="0" fontId="34" fillId="0" borderId="50" xfId="0" applyFont="1" applyBorder="1" applyAlignment="1">
      <alignment horizontal="center"/>
    </xf>
    <xf numFmtId="164" fontId="98" fillId="41" borderId="14" xfId="35" applyNumberFormat="1" applyFont="1" applyFill="1" applyBorder="1"/>
    <xf numFmtId="164" fontId="98" fillId="41" borderId="20" xfId="35" applyNumberFormat="1" applyFont="1" applyFill="1" applyBorder="1"/>
    <xf numFmtId="164" fontId="97" fillId="41" borderId="20" xfId="35" applyNumberFormat="1" applyFont="1" applyFill="1" applyBorder="1" applyAlignment="1">
      <alignment horizontal="center"/>
    </xf>
    <xf numFmtId="164" fontId="98" fillId="41" borderId="51" xfId="35" applyNumberFormat="1" applyFont="1" applyFill="1" applyBorder="1"/>
    <xf numFmtId="164" fontId="97" fillId="41" borderId="9" xfId="35" applyNumberFormat="1" applyFont="1" applyFill="1" applyBorder="1" applyAlignment="1">
      <alignment horizontal="center"/>
    </xf>
    <xf numFmtId="164" fontId="97" fillId="38" borderId="9" xfId="35" applyNumberFormat="1" applyFont="1" applyFill="1" applyBorder="1" applyAlignment="1">
      <alignment horizontal="center"/>
    </xf>
    <xf numFmtId="0" fontId="34" fillId="23" borderId="52" xfId="0" applyFont="1" applyFill="1" applyBorder="1" applyAlignment="1">
      <alignment horizontal="center"/>
    </xf>
    <xf numFmtId="0" fontId="103" fillId="0" borderId="53" xfId="0" applyFont="1" applyBorder="1" applyAlignment="1">
      <alignment horizontal="left"/>
    </xf>
    <xf numFmtId="0" fontId="65" fillId="42" borderId="24" xfId="24" applyFont="1" applyFill="1" applyBorder="1" applyAlignment="1">
      <alignment horizontal="center"/>
    </xf>
    <xf numFmtId="0" fontId="130" fillId="42" borderId="24" xfId="24" applyFont="1" applyFill="1" applyBorder="1" applyAlignment="1">
      <alignment horizontal="center"/>
    </xf>
    <xf numFmtId="0" fontId="131" fillId="42" borderId="2" xfId="24" applyFont="1" applyFill="1" applyBorder="1" applyAlignment="1">
      <alignment horizontal="center"/>
    </xf>
    <xf numFmtId="0" fontId="130" fillId="42" borderId="2" xfId="24" applyFont="1" applyFill="1" applyBorder="1" applyAlignment="1">
      <alignment horizontal="center"/>
    </xf>
    <xf numFmtId="0" fontId="132" fillId="42" borderId="2" xfId="24" applyFont="1" applyFill="1" applyBorder="1" applyAlignment="1">
      <alignment horizontal="center"/>
    </xf>
    <xf numFmtId="0" fontId="131" fillId="42" borderId="2" xfId="0" applyFont="1" applyFill="1" applyBorder="1" applyAlignment="1">
      <alignment horizontal="center"/>
    </xf>
    <xf numFmtId="0" fontId="104" fillId="31" borderId="2" xfId="0" applyFont="1" applyFill="1" applyBorder="1" applyAlignment="1">
      <alignment horizontal="left"/>
    </xf>
    <xf numFmtId="0" fontId="104" fillId="31" borderId="2" xfId="0" applyFont="1" applyFill="1" applyBorder="1" applyAlignment="1">
      <alignment horizontal="center"/>
    </xf>
    <xf numFmtId="0" fontId="133" fillId="31" borderId="2" xfId="0" applyFont="1" applyFill="1" applyBorder="1" applyAlignment="1">
      <alignment horizontal="center"/>
    </xf>
    <xf numFmtId="0" fontId="105" fillId="31" borderId="2" xfId="0" applyFont="1" applyFill="1" applyBorder="1" applyAlignment="1">
      <alignment horizontal="left"/>
    </xf>
    <xf numFmtId="0" fontId="49" fillId="0" borderId="0" xfId="0" applyFont="1" applyAlignment="1">
      <alignment horizontal="center"/>
    </xf>
    <xf numFmtId="0" fontId="59" fillId="0" borderId="24" xfId="0" applyFont="1" applyBorder="1" applyAlignment="1">
      <alignment horizontal="center" vertical="center" wrapText="1"/>
    </xf>
    <xf numFmtId="0" fontId="59" fillId="0" borderId="2" xfId="0" applyFont="1" applyBorder="1" applyAlignment="1">
      <alignment horizontal="center" vertical="center" wrapText="1"/>
    </xf>
    <xf numFmtId="0" fontId="134" fillId="0" borderId="20" xfId="0" applyFont="1" applyBorder="1" applyAlignment="1">
      <alignment horizontal="center" vertical="center" wrapText="1"/>
    </xf>
    <xf numFmtId="0" fontId="106" fillId="31" borderId="2" xfId="0" applyFont="1" applyFill="1" applyBorder="1" applyAlignment="1">
      <alignment horizontal="left"/>
    </xf>
    <xf numFmtId="2" fontId="135" fillId="23" borderId="12" xfId="0" applyNumberFormat="1" applyFont="1" applyFill="1" applyBorder="1"/>
    <xf numFmtId="2" fontId="136" fillId="23" borderId="15" xfId="36" applyNumberFormat="1" applyFont="1" applyFill="1" applyBorder="1"/>
    <xf numFmtId="0" fontId="107" fillId="0" borderId="53" xfId="0" applyFont="1" applyBorder="1" applyAlignment="1">
      <alignment horizontal="left"/>
    </xf>
    <xf numFmtId="0" fontId="8" fillId="0" borderId="32" xfId="36" applyFont="1" applyBorder="1"/>
    <xf numFmtId="0" fontId="108" fillId="25" borderId="47" xfId="36" applyFont="1" applyFill="1" applyBorder="1" applyAlignment="1">
      <alignment horizontal="center"/>
    </xf>
    <xf numFmtId="0" fontId="27" fillId="27" borderId="48" xfId="0" applyFont="1" applyFill="1" applyBorder="1" applyAlignment="1">
      <alignment horizontal="center"/>
    </xf>
    <xf numFmtId="0" fontId="17" fillId="23" borderId="10" xfId="0" applyFont="1" applyFill="1" applyBorder="1" applyAlignment="1">
      <alignment horizontal="center"/>
    </xf>
    <xf numFmtId="0" fontId="10" fillId="22" borderId="32" xfId="0" applyFont="1" applyFill="1" applyBorder="1" applyAlignment="1">
      <alignment horizontal="center"/>
    </xf>
    <xf numFmtId="0" fontId="18" fillId="22" borderId="47" xfId="0" applyFont="1" applyFill="1" applyBorder="1" applyAlignment="1">
      <alignment horizontal="center"/>
    </xf>
    <xf numFmtId="164" fontId="18" fillId="22" borderId="48" xfId="0" applyNumberFormat="1" applyFont="1" applyFill="1" applyBorder="1" applyAlignment="1">
      <alignment horizontal="center"/>
    </xf>
    <xf numFmtId="0" fontId="107" fillId="0" borderId="0" xfId="0" applyFont="1" applyAlignment="1">
      <alignment horizontal="left"/>
    </xf>
    <xf numFmtId="0" fontId="27" fillId="27" borderId="30" xfId="0" applyFont="1" applyFill="1" applyBorder="1" applyAlignment="1">
      <alignment horizontal="center"/>
    </xf>
    <xf numFmtId="1" fontId="30" fillId="22" borderId="57" xfId="0" applyNumberFormat="1" applyFont="1" applyFill="1" applyBorder="1" applyAlignment="1">
      <alignment horizontal="center"/>
    </xf>
    <xf numFmtId="2" fontId="7" fillId="24" borderId="58" xfId="0" applyNumberFormat="1" applyFont="1" applyFill="1" applyBorder="1"/>
    <xf numFmtId="0" fontId="32" fillId="29" borderId="58" xfId="0" applyFont="1" applyFill="1" applyBorder="1" applyAlignment="1">
      <alignment horizontal="center"/>
    </xf>
    <xf numFmtId="2" fontId="138" fillId="22" borderId="59" xfId="36" applyNumberFormat="1" applyFont="1" applyFill="1" applyBorder="1"/>
    <xf numFmtId="2" fontId="40" fillId="24" borderId="59" xfId="36" applyNumberFormat="1" applyFont="1" applyFill="1" applyBorder="1"/>
    <xf numFmtId="0" fontId="0" fillId="29" borderId="59" xfId="0" applyFill="1" applyBorder="1"/>
    <xf numFmtId="0" fontId="42" fillId="0" borderId="33" xfId="0" applyFont="1" applyBorder="1"/>
    <xf numFmtId="0" fontId="12" fillId="22" borderId="60" xfId="0" applyFont="1" applyFill="1" applyBorder="1" applyAlignment="1">
      <alignment horizontal="center"/>
    </xf>
    <xf numFmtId="0" fontId="20" fillId="23" borderId="7" xfId="0" applyFont="1" applyFill="1" applyBorder="1" applyAlignment="1">
      <alignment horizontal="center"/>
    </xf>
    <xf numFmtId="0" fontId="28" fillId="42" borderId="21" xfId="0" applyFont="1" applyFill="1" applyBorder="1" applyAlignment="1">
      <alignment horizontal="center"/>
    </xf>
    <xf numFmtId="0" fontId="28" fillId="42" borderId="55" xfId="0" applyFont="1" applyFill="1" applyBorder="1" applyAlignment="1">
      <alignment horizontal="center"/>
    </xf>
    <xf numFmtId="0" fontId="11" fillId="22" borderId="32" xfId="0" applyFont="1" applyFill="1" applyBorder="1"/>
    <xf numFmtId="0" fontId="12" fillId="22" borderId="61" xfId="0" applyFont="1" applyFill="1" applyBorder="1" applyAlignment="1">
      <alignment horizontal="center"/>
    </xf>
    <xf numFmtId="0" fontId="20" fillId="23" borderId="62" xfId="0" applyFont="1" applyFill="1" applyBorder="1" applyAlignment="1">
      <alignment horizontal="center"/>
    </xf>
    <xf numFmtId="164" fontId="28" fillId="42" borderId="27" xfId="0" applyNumberFormat="1" applyFont="1" applyFill="1" applyBorder="1" applyAlignment="1">
      <alignment horizontal="center"/>
    </xf>
    <xf numFmtId="164" fontId="28" fillId="42" borderId="56" xfId="0" applyNumberFormat="1" applyFont="1" applyFill="1" applyBorder="1" applyAlignment="1">
      <alignment horizontal="center"/>
    </xf>
    <xf numFmtId="0" fontId="12" fillId="22" borderId="32" xfId="0" applyFont="1" applyFill="1" applyBorder="1" applyAlignment="1">
      <alignment horizontal="center"/>
    </xf>
    <xf numFmtId="0" fontId="21" fillId="22" borderId="47" xfId="0" applyFont="1" applyFill="1" applyBorder="1" applyAlignment="1">
      <alignment horizontal="center"/>
    </xf>
    <xf numFmtId="164" fontId="29" fillId="22" borderId="48" xfId="0" applyNumberFormat="1" applyFont="1" applyFill="1" applyBorder="1" applyAlignment="1">
      <alignment horizontal="center"/>
    </xf>
    <xf numFmtId="164" fontId="29" fillId="22" borderId="30" xfId="0" applyNumberFormat="1" applyFont="1" applyFill="1" applyBorder="1" applyAlignment="1">
      <alignment horizontal="center"/>
    </xf>
    <xf numFmtId="0" fontId="41" fillId="42" borderId="18" xfId="0" applyFont="1" applyFill="1" applyBorder="1"/>
    <xf numFmtId="0" fontId="42" fillId="42" borderId="62" xfId="0" applyFont="1" applyFill="1" applyBorder="1"/>
    <xf numFmtId="0" fontId="34" fillId="0" borderId="8" xfId="0" applyFont="1" applyBorder="1" applyAlignment="1">
      <alignment horizontal="center"/>
    </xf>
    <xf numFmtId="0" fontId="42" fillId="0" borderId="6" xfId="0" applyFont="1" applyBorder="1"/>
    <xf numFmtId="0" fontId="130" fillId="43" borderId="24" xfId="24" applyFont="1" applyFill="1" applyBorder="1" applyAlignment="1">
      <alignment horizontal="center"/>
    </xf>
    <xf numFmtId="0" fontId="130" fillId="36" borderId="24" xfId="24" applyFont="1" applyFill="1" applyBorder="1" applyAlignment="1">
      <alignment horizontal="center"/>
    </xf>
    <xf numFmtId="0" fontId="131" fillId="43" borderId="2" xfId="24" applyFont="1" applyFill="1" applyBorder="1" applyAlignment="1">
      <alignment horizontal="center"/>
    </xf>
    <xf numFmtId="0" fontId="130" fillId="36" borderId="2" xfId="24" applyFont="1" applyFill="1" applyBorder="1" applyAlignment="1">
      <alignment horizontal="center"/>
    </xf>
    <xf numFmtId="0" fontId="131" fillId="42" borderId="2" xfId="24" applyFont="1" applyFill="1" applyBorder="1"/>
    <xf numFmtId="0" fontId="131" fillId="42" borderId="25" xfId="0" applyFont="1" applyFill="1" applyBorder="1" applyAlignment="1">
      <alignment horizontal="center"/>
    </xf>
    <xf numFmtId="0" fontId="110" fillId="0" borderId="20" xfId="0" applyFont="1" applyBorder="1"/>
    <xf numFmtId="0" fontId="110" fillId="0" borderId="20" xfId="0" applyFont="1" applyBorder="1" applyAlignment="1">
      <alignment vertical="center"/>
    </xf>
    <xf numFmtId="0" fontId="110" fillId="0" borderId="51" xfId="0" applyFont="1" applyBorder="1"/>
    <xf numFmtId="0" fontId="0" fillId="0" borderId="63" xfId="0" applyBorder="1"/>
    <xf numFmtId="0" fontId="0" fillId="0" borderId="4" xfId="0" applyBorder="1"/>
    <xf numFmtId="0" fontId="53" fillId="0" borderId="5" xfId="0" applyFont="1" applyBorder="1"/>
    <xf numFmtId="0" fontId="110" fillId="0" borderId="14" xfId="0" applyFont="1" applyBorder="1"/>
    <xf numFmtId="0" fontId="1" fillId="23" borderId="64" xfId="25" applyFill="1" applyBorder="1" applyAlignment="1">
      <alignment horizontal="center" vertical="center"/>
    </xf>
    <xf numFmtId="0" fontId="54" fillId="23" borderId="65" xfId="25" applyFont="1" applyFill="1" applyBorder="1" applyAlignment="1">
      <alignment horizontal="center" vertical="center"/>
    </xf>
    <xf numFmtId="0" fontId="56" fillId="23" borderId="66" xfId="25" applyFont="1" applyFill="1" applyBorder="1" applyAlignment="1">
      <alignment horizontal="center" vertical="center"/>
    </xf>
    <xf numFmtId="0" fontId="54" fillId="0" borderId="66" xfId="25" applyFont="1" applyBorder="1" applyAlignment="1">
      <alignment horizontal="center" vertical="center"/>
    </xf>
    <xf numFmtId="0" fontId="76" fillId="0" borderId="67" xfId="26" applyFont="1" applyBorder="1" applyAlignment="1">
      <alignment horizontal="center"/>
    </xf>
    <xf numFmtId="0" fontId="76" fillId="0" borderId="59" xfId="26" applyFont="1" applyBorder="1" applyAlignment="1">
      <alignment horizontal="center"/>
    </xf>
    <xf numFmtId="0" fontId="76" fillId="0" borderId="33" xfId="26" applyFont="1" applyBorder="1" applyAlignment="1">
      <alignment horizontal="center"/>
    </xf>
    <xf numFmtId="0" fontId="76" fillId="0" borderId="65" xfId="26" applyFont="1" applyBorder="1" applyAlignment="1">
      <alignment horizontal="center"/>
    </xf>
    <xf numFmtId="0" fontId="77" fillId="0" borderId="41" xfId="24" applyFont="1" applyBorder="1"/>
    <xf numFmtId="0" fontId="53" fillId="0" borderId="68" xfId="24" applyFont="1" applyBorder="1"/>
    <xf numFmtId="0" fontId="33" fillId="22" borderId="41" xfId="0" applyFont="1" applyFill="1" applyBorder="1" applyAlignment="1">
      <alignment horizontal="center"/>
    </xf>
    <xf numFmtId="0" fontId="109" fillId="0" borderId="14" xfId="0" applyFont="1" applyBorder="1"/>
    <xf numFmtId="0" fontId="14" fillId="23" borderId="63" xfId="0" applyFont="1" applyFill="1" applyBorder="1"/>
    <xf numFmtId="0" fontId="7" fillId="24" borderId="15" xfId="0" applyFont="1" applyFill="1" applyBorder="1"/>
    <xf numFmtId="1" fontId="23" fillId="26" borderId="69" xfId="0" applyNumberFormat="1" applyFont="1" applyFill="1" applyBorder="1"/>
    <xf numFmtId="1" fontId="23" fillId="26" borderId="39" xfId="0" applyNumberFormat="1" applyFont="1" applyFill="1" applyBorder="1"/>
    <xf numFmtId="0" fontId="0" fillId="0" borderId="71" xfId="0" applyBorder="1"/>
    <xf numFmtId="0" fontId="111" fillId="0" borderId="0" xfId="0" applyFont="1"/>
    <xf numFmtId="0" fontId="112" fillId="0" borderId="3" xfId="0" applyFont="1" applyBorder="1"/>
    <xf numFmtId="0" fontId="113" fillId="31" borderId="72" xfId="0" applyFont="1" applyFill="1" applyBorder="1" applyAlignment="1">
      <alignment horizontal="left"/>
    </xf>
    <xf numFmtId="0" fontId="113" fillId="31" borderId="49" xfId="0" applyFont="1" applyFill="1" applyBorder="1" applyAlignment="1">
      <alignment horizontal="left"/>
    </xf>
    <xf numFmtId="0" fontId="56" fillId="23" borderId="7" xfId="25" applyFont="1" applyFill="1" applyBorder="1" applyAlignment="1">
      <alignment horizontal="center" vertical="center"/>
    </xf>
    <xf numFmtId="0" fontId="114" fillId="31" borderId="2" xfId="0" applyFont="1" applyFill="1" applyBorder="1" applyAlignment="1">
      <alignment horizontal="left"/>
    </xf>
    <xf numFmtId="0" fontId="117" fillId="0" borderId="0" xfId="0" applyFont="1"/>
    <xf numFmtId="1" fontId="140" fillId="44" borderId="37" xfId="0" applyNumberFormat="1" applyFont="1" applyFill="1" applyBorder="1" applyAlignment="1">
      <alignment horizontal="right"/>
    </xf>
    <xf numFmtId="1" fontId="140" fillId="44" borderId="73" xfId="0" applyNumberFormat="1" applyFont="1" applyFill="1" applyBorder="1" applyAlignment="1">
      <alignment horizontal="right"/>
    </xf>
    <xf numFmtId="1" fontId="140" fillId="44" borderId="80" xfId="0" applyNumberFormat="1" applyFont="1" applyFill="1" applyBorder="1" applyAlignment="1">
      <alignment horizontal="right"/>
    </xf>
    <xf numFmtId="0" fontId="0" fillId="46" borderId="37" xfId="0" applyFill="1" applyBorder="1"/>
    <xf numFmtId="0" fontId="103" fillId="0" borderId="38" xfId="0" applyFont="1" applyBorder="1" applyAlignment="1">
      <alignment horizontal="left"/>
    </xf>
    <xf numFmtId="0" fontId="109" fillId="0" borderId="90" xfId="0" applyFont="1" applyBorder="1"/>
    <xf numFmtId="2" fontId="31" fillId="30" borderId="91" xfId="1" applyNumberFormat="1" applyFont="1" applyFill="1" applyBorder="1" applyAlignment="1">
      <alignment horizontal="right"/>
    </xf>
    <xf numFmtId="0" fontId="130" fillId="42" borderId="25" xfId="24" applyFont="1" applyFill="1" applyBorder="1" applyAlignment="1">
      <alignment horizontal="center"/>
    </xf>
    <xf numFmtId="0" fontId="53" fillId="22" borderId="57" xfId="24" applyFont="1" applyFill="1" applyBorder="1"/>
    <xf numFmtId="0" fontId="34" fillId="23" borderId="64" xfId="0" applyFont="1" applyFill="1" applyBorder="1"/>
    <xf numFmtId="0" fontId="0" fillId="0" borderId="65" xfId="0" applyBorder="1"/>
    <xf numFmtId="0" fontId="34" fillId="23" borderId="92" xfId="0" applyFont="1" applyFill="1" applyBorder="1"/>
    <xf numFmtId="2" fontId="19" fillId="0" borderId="66" xfId="0" applyNumberFormat="1" applyFont="1" applyBorder="1" applyAlignment="1">
      <alignment horizontal="left"/>
    </xf>
    <xf numFmtId="2" fontId="19" fillId="0" borderId="41" xfId="0" applyNumberFormat="1" applyFont="1" applyBorder="1" applyAlignment="1">
      <alignment horizontal="left"/>
    </xf>
    <xf numFmtId="1" fontId="19" fillId="0" borderId="66" xfId="0" applyNumberFormat="1" applyFont="1" applyBorder="1" applyAlignment="1">
      <alignment horizontal="left"/>
    </xf>
    <xf numFmtId="164" fontId="69" fillId="0" borderId="41" xfId="0" applyNumberFormat="1" applyFont="1" applyBorder="1"/>
    <xf numFmtId="0" fontId="53" fillId="0" borderId="68" xfId="0" applyFont="1" applyBorder="1"/>
    <xf numFmtId="0" fontId="56" fillId="23" borderId="92" xfId="25" applyFont="1" applyFill="1" applyBorder="1" applyAlignment="1">
      <alignment horizontal="center" vertical="center"/>
    </xf>
    <xf numFmtId="0" fontId="15" fillId="22" borderId="41" xfId="0" applyFont="1" applyFill="1" applyBorder="1" applyAlignment="1">
      <alignment horizontal="center"/>
    </xf>
    <xf numFmtId="0" fontId="33" fillId="30" borderId="93" xfId="0" applyFont="1" applyFill="1" applyBorder="1" applyAlignment="1">
      <alignment horizontal="center"/>
    </xf>
    <xf numFmtId="0" fontId="76" fillId="22" borderId="67" xfId="26" applyFont="1" applyFill="1" applyBorder="1" applyAlignment="1">
      <alignment horizontal="center"/>
    </xf>
    <xf numFmtId="0" fontId="81" fillId="30" borderId="93" xfId="24" applyFont="1" applyFill="1" applyBorder="1"/>
    <xf numFmtId="0" fontId="53" fillId="0" borderId="42" xfId="24" applyFont="1" applyBorder="1"/>
    <xf numFmtId="0" fontId="119" fillId="0" borderId="0" xfId="0" applyFont="1"/>
    <xf numFmtId="0" fontId="120" fillId="0" borderId="93" xfId="0" applyFont="1" applyBorder="1"/>
    <xf numFmtId="0" fontId="120" fillId="0" borderId="59" xfId="0" applyFont="1" applyBorder="1"/>
    <xf numFmtId="0" fontId="24" fillId="0" borderId="0" xfId="0" applyFont="1" applyAlignment="1">
      <alignment vertical="center"/>
    </xf>
    <xf numFmtId="0" fontId="85" fillId="47" borderId="0" xfId="0" applyFont="1" applyFill="1" applyAlignment="1">
      <alignment horizontal="left"/>
    </xf>
    <xf numFmtId="0" fontId="53" fillId="22" borderId="0" xfId="24" applyFont="1" applyFill="1"/>
    <xf numFmtId="164" fontId="7" fillId="26" borderId="41" xfId="0" applyNumberFormat="1" applyFont="1" applyFill="1" applyBorder="1"/>
    <xf numFmtId="164" fontId="90" fillId="23" borderId="41" xfId="0" applyNumberFormat="1" applyFont="1" applyFill="1" applyBorder="1"/>
    <xf numFmtId="0" fontId="19" fillId="23" borderId="59" xfId="0" applyFont="1" applyFill="1" applyBorder="1"/>
    <xf numFmtId="0" fontId="0" fillId="0" borderId="95" xfId="0" applyBorder="1"/>
    <xf numFmtId="0" fontId="53" fillId="0" borderId="96" xfId="0" applyFont="1" applyBorder="1"/>
    <xf numFmtId="0" fontId="0" fillId="0" borderId="97" xfId="0" applyBorder="1"/>
    <xf numFmtId="0" fontId="1" fillId="23" borderId="33" xfId="25" applyFill="1" applyBorder="1" applyAlignment="1">
      <alignment horizontal="center" vertical="center"/>
    </xf>
    <xf numFmtId="0" fontId="56" fillId="23" borderId="41" xfId="25" applyFont="1" applyFill="1" applyBorder="1" applyAlignment="1">
      <alignment horizontal="center" vertical="center"/>
    </xf>
    <xf numFmtId="0" fontId="23" fillId="26" borderId="41" xfId="0" applyFont="1" applyFill="1" applyBorder="1" applyAlignment="1">
      <alignment horizontal="center"/>
    </xf>
    <xf numFmtId="0" fontId="83" fillId="29" borderId="93" xfId="24" applyFont="1" applyFill="1" applyBorder="1" applyAlignment="1">
      <alignment horizontal="center"/>
    </xf>
    <xf numFmtId="0" fontId="53" fillId="0" borderId="41" xfId="24" applyFont="1" applyBorder="1"/>
    <xf numFmtId="0" fontId="0" fillId="0" borderId="33" xfId="0" applyBorder="1"/>
    <xf numFmtId="0" fontId="0" fillId="47" borderId="30" xfId="0" applyFill="1" applyBorder="1" applyAlignment="1">
      <alignment horizontal="left"/>
    </xf>
    <xf numFmtId="0" fontId="65" fillId="42" borderId="2" xfId="24" applyFont="1" applyFill="1" applyBorder="1" applyAlignment="1">
      <alignment horizontal="center"/>
    </xf>
    <xf numFmtId="0" fontId="65" fillId="42" borderId="25" xfId="24" applyFont="1" applyFill="1" applyBorder="1" applyAlignment="1">
      <alignment horizontal="center"/>
    </xf>
    <xf numFmtId="0" fontId="131" fillId="42" borderId="24" xfId="0" applyFont="1" applyFill="1" applyBorder="1" applyAlignment="1">
      <alignment horizontal="center"/>
    </xf>
    <xf numFmtId="0" fontId="131" fillId="42" borderId="27" xfId="0" applyFont="1" applyFill="1" applyBorder="1" applyAlignment="1">
      <alignment horizontal="center"/>
    </xf>
    <xf numFmtId="0" fontId="131" fillId="42" borderId="28" xfId="0" applyFont="1" applyFill="1" applyBorder="1" applyAlignment="1">
      <alignment horizontal="center"/>
    </xf>
    <xf numFmtId="0" fontId="7" fillId="23" borderId="32" xfId="0" applyFont="1" applyFill="1" applyBorder="1"/>
    <xf numFmtId="0" fontId="7" fillId="23" borderId="47" xfId="0" applyFont="1" applyFill="1" applyBorder="1"/>
    <xf numFmtId="0" fontId="7" fillId="23" borderId="48" xfId="0" applyFont="1" applyFill="1" applyBorder="1"/>
    <xf numFmtId="0" fontId="7" fillId="23" borderId="49" xfId="0" applyFont="1" applyFill="1" applyBorder="1"/>
    <xf numFmtId="0" fontId="7" fillId="23" borderId="30" xfId="0" applyFont="1" applyFill="1" applyBorder="1"/>
    <xf numFmtId="0" fontId="7" fillId="23" borderId="50" xfId="0" applyFont="1" applyFill="1" applyBorder="1"/>
    <xf numFmtId="0" fontId="37" fillId="23" borderId="33" xfId="0" applyFont="1" applyFill="1" applyBorder="1"/>
    <xf numFmtId="0" fontId="114" fillId="31" borderId="25" xfId="0" applyFont="1" applyFill="1" applyBorder="1" applyAlignment="1">
      <alignment horizontal="left"/>
    </xf>
    <xf numFmtId="0" fontId="59" fillId="0" borderId="25" xfId="0" applyFont="1" applyBorder="1" applyAlignment="1">
      <alignment horizontal="center" vertical="center" wrapText="1"/>
    </xf>
    <xf numFmtId="0" fontId="134" fillId="0" borderId="90" xfId="0" applyFont="1" applyBorder="1" applyAlignment="1">
      <alignment vertical="center" wrapText="1"/>
    </xf>
    <xf numFmtId="0" fontId="113" fillId="31" borderId="102" xfId="0" applyFont="1" applyFill="1" applyBorder="1" applyAlignment="1">
      <alignment horizontal="left"/>
    </xf>
    <xf numFmtId="0" fontId="131" fillId="43" borderId="25" xfId="24" applyFont="1" applyFill="1" applyBorder="1" applyAlignment="1">
      <alignment horizontal="center"/>
    </xf>
    <xf numFmtId="0" fontId="130" fillId="36" borderId="25" xfId="24" applyFont="1" applyFill="1" applyBorder="1" applyAlignment="1">
      <alignment horizontal="center"/>
    </xf>
    <xf numFmtId="0" fontId="131" fillId="42" borderId="25" xfId="24" applyFont="1" applyFill="1" applyBorder="1"/>
    <xf numFmtId="2" fontId="68" fillId="28" borderId="93" xfId="0" applyNumberFormat="1" applyFont="1" applyFill="1" applyBorder="1" applyAlignment="1">
      <alignment horizontal="center"/>
    </xf>
    <xf numFmtId="2" fontId="34" fillId="28" borderId="33" xfId="0" applyNumberFormat="1" applyFont="1" applyFill="1" applyBorder="1" applyAlignment="1">
      <alignment horizontal="center"/>
    </xf>
    <xf numFmtId="0" fontId="23" fillId="0" borderId="0" xfId="0" applyFont="1"/>
    <xf numFmtId="0" fontId="122" fillId="23" borderId="16" xfId="25" applyFont="1" applyFill="1" applyBorder="1" applyAlignment="1">
      <alignment horizontal="center" vertical="center"/>
    </xf>
    <xf numFmtId="0" fontId="122" fillId="23" borderId="12" xfId="25" applyFont="1" applyFill="1" applyBorder="1"/>
    <xf numFmtId="0" fontId="122" fillId="23" borderId="23" xfId="25" applyFont="1" applyFill="1" applyBorder="1"/>
    <xf numFmtId="0" fontId="121" fillId="0" borderId="0" xfId="0" applyFont="1"/>
    <xf numFmtId="0" fontId="23" fillId="23" borderId="0" xfId="0" applyFont="1" applyFill="1" applyAlignment="1">
      <alignment horizontal="left"/>
    </xf>
    <xf numFmtId="0" fontId="121" fillId="0" borderId="41" xfId="0" applyFont="1" applyBorder="1"/>
    <xf numFmtId="0" fontId="125" fillId="0" borderId="27" xfId="0" applyFont="1" applyBorder="1"/>
    <xf numFmtId="0" fontId="125" fillId="22" borderId="28" xfId="0" applyFont="1" applyFill="1" applyBorder="1"/>
    <xf numFmtId="0" fontId="125" fillId="22" borderId="29" xfId="0" applyFont="1" applyFill="1" applyBorder="1"/>
    <xf numFmtId="0" fontId="148" fillId="0" borderId="53" xfId="0" applyFont="1" applyBorder="1" applyAlignment="1">
      <alignment horizontal="left"/>
    </xf>
    <xf numFmtId="0" fontId="149" fillId="42" borderId="48" xfId="0" applyFont="1" applyFill="1" applyBorder="1" applyAlignment="1">
      <alignment horizontal="center"/>
    </xf>
    <xf numFmtId="0" fontId="76" fillId="0" borderId="106" xfId="26" applyFont="1" applyBorder="1" applyAlignment="1">
      <alignment horizontal="center"/>
    </xf>
    <xf numFmtId="0" fontId="76" fillId="0" borderId="68" xfId="26" applyFont="1" applyBorder="1" applyAlignment="1">
      <alignment horizontal="center"/>
    </xf>
    <xf numFmtId="2" fontId="73" fillId="42" borderId="9" xfId="0" applyNumberFormat="1" applyFont="1" applyFill="1" applyBorder="1" applyAlignment="1">
      <alignment horizontal="center"/>
    </xf>
    <xf numFmtId="0" fontId="73" fillId="0" borderId="59" xfId="0" applyFont="1" applyBorder="1" applyAlignment="1">
      <alignment horizontal="center"/>
    </xf>
    <xf numFmtId="0" fontId="74" fillId="35" borderId="106" xfId="0" applyFont="1" applyFill="1" applyBorder="1" applyAlignment="1">
      <alignment horizontal="center"/>
    </xf>
    <xf numFmtId="0" fontId="75" fillId="35" borderId="68" xfId="0" applyFont="1" applyFill="1" applyBorder="1" applyAlignment="1">
      <alignment horizontal="center"/>
    </xf>
    <xf numFmtId="0" fontId="34" fillId="22" borderId="33" xfId="0" applyFont="1" applyFill="1" applyBorder="1" applyAlignment="1">
      <alignment horizontal="center"/>
    </xf>
    <xf numFmtId="0" fontId="78" fillId="23" borderId="22" xfId="25" applyFont="1" applyFill="1" applyBorder="1"/>
    <xf numFmtId="2" fontId="73" fillId="42" borderId="58" xfId="0" applyNumberFormat="1" applyFont="1" applyFill="1" applyBorder="1" applyAlignment="1">
      <alignment horizontal="center"/>
    </xf>
    <xf numFmtId="0" fontId="34" fillId="23" borderId="106" xfId="0" applyFont="1" applyFill="1" applyBorder="1"/>
    <xf numFmtId="0" fontId="62" fillId="0" borderId="41" xfId="0" applyFont="1" applyBorder="1" applyAlignment="1">
      <alignment horizontal="center"/>
    </xf>
    <xf numFmtId="0" fontId="34" fillId="23" borderId="93" xfId="0" applyFont="1" applyFill="1" applyBorder="1"/>
    <xf numFmtId="2" fontId="68" fillId="0" borderId="66" xfId="0" applyNumberFormat="1" applyFont="1" applyBorder="1"/>
    <xf numFmtId="2" fontId="73" fillId="0" borderId="41" xfId="0" applyNumberFormat="1" applyFont="1" applyBorder="1"/>
    <xf numFmtId="2" fontId="80" fillId="35" borderId="64" xfId="0" applyNumberFormat="1" applyFont="1" applyFill="1" applyBorder="1"/>
    <xf numFmtId="2" fontId="80" fillId="35" borderId="42" xfId="0" applyNumberFormat="1" applyFont="1" applyFill="1" applyBorder="1"/>
    <xf numFmtId="2" fontId="34" fillId="0" borderId="41" xfId="0" applyNumberFormat="1" applyFont="1" applyBorder="1"/>
    <xf numFmtId="2" fontId="34" fillId="0" borderId="33" xfId="0" applyNumberFormat="1" applyFont="1" applyBorder="1"/>
    <xf numFmtId="0" fontId="38" fillId="23" borderId="59" xfId="36" applyFont="1" applyFill="1" applyBorder="1" applyAlignment="1">
      <alignment horizontal="center"/>
    </xf>
    <xf numFmtId="164" fontId="18" fillId="42" borderId="48" xfId="0" applyNumberFormat="1" applyFont="1" applyFill="1" applyBorder="1" applyAlignment="1">
      <alignment horizontal="center"/>
    </xf>
    <xf numFmtId="164" fontId="18" fillId="48" borderId="48" xfId="0" applyNumberFormat="1" applyFont="1" applyFill="1" applyBorder="1" applyAlignment="1">
      <alignment horizontal="center"/>
    </xf>
    <xf numFmtId="0" fontId="118" fillId="0" borderId="53" xfId="0" applyFont="1" applyBorder="1" applyAlignment="1">
      <alignment horizontal="left"/>
    </xf>
    <xf numFmtId="164" fontId="99" fillId="41" borderId="21" xfId="35" applyNumberFormat="1" applyFont="1" applyFill="1" applyBorder="1" applyAlignment="1">
      <alignment horizontal="center"/>
    </xf>
    <xf numFmtId="164" fontId="99" fillId="41" borderId="26" xfId="35" applyNumberFormat="1" applyFont="1" applyFill="1" applyBorder="1" applyAlignment="1">
      <alignment horizontal="center"/>
    </xf>
    <xf numFmtId="2" fontId="100" fillId="21" borderId="7" xfId="36" applyNumberFormat="1" applyFont="1" applyFill="1" applyBorder="1"/>
    <xf numFmtId="0" fontId="149" fillId="22" borderId="32" xfId="0" applyFont="1" applyFill="1" applyBorder="1"/>
    <xf numFmtId="0" fontId="61" fillId="22" borderId="60" xfId="0" applyFont="1" applyFill="1" applyBorder="1" applyAlignment="1">
      <alignment horizontal="center"/>
    </xf>
    <xf numFmtId="0" fontId="61" fillId="22" borderId="111" xfId="0" applyFont="1" applyFill="1" applyBorder="1" applyAlignment="1">
      <alignment horizontal="center"/>
    </xf>
    <xf numFmtId="0" fontId="104" fillId="31" borderId="24" xfId="0" applyFont="1" applyFill="1" applyBorder="1" applyAlignment="1">
      <alignment horizontal="center"/>
    </xf>
    <xf numFmtId="0" fontId="106" fillId="31" borderId="24" xfId="0" applyFont="1" applyFill="1" applyBorder="1" applyAlignment="1">
      <alignment horizontal="left"/>
    </xf>
    <xf numFmtId="0" fontId="7" fillId="0" borderId="40" xfId="0" applyFont="1" applyBorder="1"/>
    <xf numFmtId="0" fontId="8" fillId="25" borderId="41" xfId="36" applyFont="1" applyFill="1" applyBorder="1" applyAlignment="1">
      <alignment horizontal="center"/>
    </xf>
    <xf numFmtId="0" fontId="43" fillId="25" borderId="41" xfId="36" applyFont="1" applyFill="1" applyBorder="1" applyAlignment="1">
      <alignment horizontal="center"/>
    </xf>
    <xf numFmtId="0" fontId="101" fillId="23" borderId="67" xfId="0" applyFont="1" applyFill="1" applyBorder="1" applyAlignment="1">
      <alignment horizontal="center"/>
    </xf>
    <xf numFmtId="0" fontId="101" fillId="23" borderId="66" xfId="0" applyFont="1" applyFill="1" applyBorder="1" applyAlignment="1">
      <alignment horizontal="center"/>
    </xf>
    <xf numFmtId="0" fontId="151" fillId="22" borderId="33" xfId="0" applyFont="1" applyFill="1" applyBorder="1" applyAlignment="1">
      <alignment horizontal="center"/>
    </xf>
    <xf numFmtId="0" fontId="44" fillId="23" borderId="65" xfId="0" applyFont="1" applyFill="1" applyBorder="1" applyAlignment="1">
      <alignment horizontal="center"/>
    </xf>
    <xf numFmtId="0" fontId="44" fillId="23" borderId="92" xfId="0" applyFont="1" applyFill="1" applyBorder="1" applyAlignment="1">
      <alignment horizontal="center"/>
    </xf>
    <xf numFmtId="0" fontId="135" fillId="23" borderId="93" xfId="0" applyFont="1" applyFill="1" applyBorder="1"/>
    <xf numFmtId="0" fontId="0" fillId="0" borderId="65" xfId="0" applyBorder="1" applyAlignment="1">
      <alignment horizontal="center"/>
    </xf>
    <xf numFmtId="0" fontId="0" fillId="0" borderId="41" xfId="0" applyBorder="1" applyAlignment="1">
      <alignment horizontal="center"/>
    </xf>
    <xf numFmtId="0" fontId="25" fillId="0" borderId="42" xfId="0" applyFont="1" applyBorder="1" applyAlignment="1">
      <alignment horizontal="center"/>
    </xf>
    <xf numFmtId="0" fontId="7" fillId="25" borderId="0" xfId="0" applyFont="1" applyFill="1"/>
    <xf numFmtId="0" fontId="105" fillId="31" borderId="25" xfId="0" applyFont="1" applyFill="1" applyBorder="1" applyAlignment="1">
      <alignment horizontal="left"/>
    </xf>
    <xf numFmtId="0" fontId="27" fillId="27" borderId="90" xfId="0" applyFont="1" applyFill="1" applyBorder="1" applyAlignment="1">
      <alignment horizontal="center"/>
    </xf>
    <xf numFmtId="0" fontId="104" fillId="31" borderId="25" xfId="0" applyFont="1" applyFill="1" applyBorder="1" applyAlignment="1">
      <alignment horizontal="center"/>
    </xf>
    <xf numFmtId="164" fontId="97" fillId="41" borderId="58" xfId="35" applyNumberFormat="1" applyFont="1" applyFill="1" applyBorder="1" applyAlignment="1">
      <alignment horizontal="center"/>
    </xf>
    <xf numFmtId="164" fontId="98" fillId="41" borderId="90" xfId="35" applyNumberFormat="1" applyFont="1" applyFill="1" applyBorder="1"/>
    <xf numFmtId="0" fontId="37" fillId="23" borderId="40" xfId="0" applyFont="1" applyFill="1" applyBorder="1"/>
    <xf numFmtId="2" fontId="96" fillId="21" borderId="59" xfId="36" applyNumberFormat="1" applyFont="1" applyFill="1" applyBorder="1"/>
    <xf numFmtId="2" fontId="47" fillId="21" borderId="59" xfId="36" applyNumberFormat="1" applyFont="1" applyFill="1" applyBorder="1"/>
    <xf numFmtId="2" fontId="153" fillId="21" borderId="33" xfId="36" applyNumberFormat="1" applyFont="1" applyFill="1" applyBorder="1" applyAlignment="1">
      <alignment horizontal="center"/>
    </xf>
    <xf numFmtId="0" fontId="45" fillId="49" borderId="33" xfId="0" applyFont="1" applyFill="1" applyBorder="1" applyAlignment="1">
      <alignment horizontal="center"/>
    </xf>
    <xf numFmtId="0" fontId="33" fillId="50" borderId="48" xfId="0" applyFont="1" applyFill="1" applyBorder="1" applyAlignment="1">
      <alignment horizontal="center"/>
    </xf>
    <xf numFmtId="0" fontId="48" fillId="50" borderId="112" xfId="0" applyFont="1" applyFill="1" applyBorder="1"/>
    <xf numFmtId="0" fontId="36" fillId="0" borderId="59" xfId="0" applyFont="1" applyBorder="1" applyAlignment="1">
      <alignment horizontal="center"/>
    </xf>
    <xf numFmtId="0" fontId="36" fillId="42" borderId="9" xfId="0" applyFont="1" applyFill="1" applyBorder="1" applyAlignment="1">
      <alignment horizontal="center"/>
    </xf>
    <xf numFmtId="0" fontId="75" fillId="22" borderId="106" xfId="0" applyFont="1" applyFill="1" applyBorder="1" applyAlignment="1">
      <alignment horizontal="center"/>
    </xf>
    <xf numFmtId="0" fontId="75" fillId="22" borderId="68" xfId="0" applyFont="1" applyFill="1" applyBorder="1" applyAlignment="1">
      <alignment horizontal="center"/>
    </xf>
    <xf numFmtId="0" fontId="141" fillId="22" borderId="42" xfId="0" applyFont="1" applyFill="1" applyBorder="1"/>
    <xf numFmtId="1" fontId="156" fillId="0" borderId="84" xfId="24" applyNumberFormat="1" applyFont="1" applyBorder="1" applyAlignment="1">
      <alignment horizontal="center"/>
    </xf>
    <xf numFmtId="1" fontId="156" fillId="0" borderId="55" xfId="24" applyNumberFormat="1" applyFont="1" applyBorder="1" applyAlignment="1">
      <alignment horizontal="center"/>
    </xf>
    <xf numFmtId="1" fontId="156" fillId="0" borderId="85" xfId="24" applyNumberFormat="1" applyFont="1" applyBorder="1" applyAlignment="1">
      <alignment horizontal="center"/>
    </xf>
    <xf numFmtId="2" fontId="141" fillId="0" borderId="42" xfId="0" applyNumberFormat="1" applyFont="1" applyBorder="1" applyAlignment="1">
      <alignment horizontal="center"/>
    </xf>
    <xf numFmtId="0" fontId="108" fillId="0" borderId="20" xfId="0" applyFont="1" applyBorder="1"/>
    <xf numFmtId="0" fontId="36" fillId="42" borderId="58" xfId="0" applyFont="1" applyFill="1" applyBorder="1" applyAlignment="1">
      <alignment horizontal="center"/>
    </xf>
    <xf numFmtId="2" fontId="36" fillId="22" borderId="59" xfId="0" applyNumberFormat="1" applyFont="1" applyFill="1" applyBorder="1" applyAlignment="1">
      <alignment horizontal="center"/>
    </xf>
    <xf numFmtId="0" fontId="34" fillId="22" borderId="66" xfId="0" applyFont="1" applyFill="1" applyBorder="1" applyAlignment="1">
      <alignment horizontal="center"/>
    </xf>
    <xf numFmtId="2" fontId="19" fillId="23" borderId="66" xfId="0" applyNumberFormat="1" applyFont="1" applyFill="1" applyBorder="1"/>
    <xf numFmtId="2" fontId="88" fillId="23" borderId="40" xfId="0" applyNumberFormat="1" applyFont="1" applyFill="1" applyBorder="1"/>
    <xf numFmtId="2" fontId="88" fillId="23" borderId="83" xfId="0" applyNumberFormat="1" applyFont="1" applyFill="1" applyBorder="1"/>
    <xf numFmtId="164" fontId="93" fillId="38" borderId="24" xfId="35" applyNumberFormat="1" applyFont="1" applyFill="1" applyBorder="1"/>
    <xf numFmtId="164" fontId="93" fillId="38" borderId="34" xfId="35" applyNumberFormat="1" applyFont="1" applyFill="1" applyBorder="1"/>
    <xf numFmtId="0" fontId="0" fillId="37" borderId="34" xfId="0" applyFill="1" applyBorder="1"/>
    <xf numFmtId="164" fontId="93" fillId="38" borderId="78" xfId="35" applyNumberFormat="1" applyFont="1" applyFill="1" applyBorder="1"/>
    <xf numFmtId="0" fontId="46" fillId="37" borderId="39" xfId="3" applyFont="1" applyFill="1" applyBorder="1" applyAlignment="1">
      <alignment horizontal="center"/>
    </xf>
    <xf numFmtId="0" fontId="94" fillId="37" borderId="109" xfId="3" applyFont="1" applyFill="1" applyBorder="1" applyAlignment="1">
      <alignment horizontal="center"/>
    </xf>
    <xf numFmtId="164" fontId="93" fillId="38" borderId="103" xfId="35" applyNumberFormat="1" applyFont="1" applyFill="1" applyBorder="1" applyAlignment="1">
      <alignment horizontal="center"/>
    </xf>
    <xf numFmtId="0" fontId="32" fillId="37" borderId="78" xfId="0" applyFont="1" applyFill="1" applyBorder="1" applyAlignment="1">
      <alignment horizontal="center"/>
    </xf>
    <xf numFmtId="0" fontId="46" fillId="37" borderId="37" xfId="3" applyFont="1" applyFill="1" applyBorder="1" applyAlignment="1">
      <alignment horizontal="center"/>
    </xf>
    <xf numFmtId="164" fontId="93" fillId="38" borderId="128" xfId="35" applyNumberFormat="1" applyFont="1" applyFill="1" applyBorder="1"/>
    <xf numFmtId="0" fontId="85" fillId="0" borderId="87" xfId="0" applyFont="1" applyBorder="1" applyAlignment="1">
      <alignment horizontal="center"/>
    </xf>
    <xf numFmtId="0" fontId="160" fillId="0" borderId="93" xfId="25" applyFont="1" applyBorder="1" applyAlignment="1">
      <alignment horizontal="center" vertical="center"/>
    </xf>
    <xf numFmtId="164" fontId="162" fillId="23" borderId="66" xfId="0" applyNumberFormat="1" applyFont="1" applyFill="1" applyBorder="1" applyAlignment="1">
      <alignment horizontal="center"/>
    </xf>
    <xf numFmtId="0" fontId="163" fillId="31" borderId="24" xfId="0" applyFont="1" applyFill="1" applyBorder="1" applyAlignment="1">
      <alignment horizontal="left"/>
    </xf>
    <xf numFmtId="0" fontId="164" fillId="22" borderId="63" xfId="0" applyFont="1" applyFill="1" applyBorder="1" applyAlignment="1">
      <alignment horizontal="center"/>
    </xf>
    <xf numFmtId="0" fontId="39" fillId="22" borderId="59" xfId="0" applyFont="1" applyFill="1" applyBorder="1" applyAlignment="1">
      <alignment horizontal="center"/>
    </xf>
    <xf numFmtId="0" fontId="166" fillId="22" borderId="5" xfId="0" applyFont="1" applyFill="1" applyBorder="1" applyAlignment="1">
      <alignment horizontal="center"/>
    </xf>
    <xf numFmtId="0" fontId="167" fillId="22" borderId="66" xfId="0" applyFont="1" applyFill="1" applyBorder="1" applyAlignment="1">
      <alignment horizontal="center"/>
    </xf>
    <xf numFmtId="1" fontId="168" fillId="22" borderId="8" xfId="0" applyNumberFormat="1" applyFont="1" applyFill="1" applyBorder="1" applyAlignment="1">
      <alignment horizontal="center"/>
    </xf>
    <xf numFmtId="2" fontId="169" fillId="21" borderId="15" xfId="36" applyNumberFormat="1" applyFont="1" applyFill="1" applyBorder="1"/>
    <xf numFmtId="0" fontId="170" fillId="0" borderId="0" xfId="0" applyFont="1"/>
    <xf numFmtId="0" fontId="171" fillId="22" borderId="5" xfId="0" applyFont="1" applyFill="1" applyBorder="1" applyAlignment="1">
      <alignment horizontal="center"/>
    </xf>
    <xf numFmtId="0" fontId="172" fillId="22" borderId="66" xfId="0" applyFont="1" applyFill="1" applyBorder="1" applyAlignment="1">
      <alignment horizontal="center"/>
    </xf>
    <xf numFmtId="164" fontId="173" fillId="22" borderId="8" xfId="0" applyNumberFormat="1" applyFont="1" applyFill="1" applyBorder="1" applyAlignment="1">
      <alignment horizontal="center"/>
    </xf>
    <xf numFmtId="0" fontId="177" fillId="32" borderId="34" xfId="0" applyFont="1" applyFill="1" applyBorder="1" applyAlignment="1">
      <alignment horizontal="right"/>
    </xf>
    <xf numFmtId="2" fontId="175" fillId="32" borderId="34" xfId="0" applyNumberFormat="1" applyFont="1" applyFill="1" applyBorder="1" applyAlignment="1">
      <alignment horizontal="right"/>
    </xf>
    <xf numFmtId="2" fontId="175" fillId="32" borderId="37" xfId="0" applyNumberFormat="1" applyFont="1" applyFill="1" applyBorder="1" applyAlignment="1">
      <alignment horizontal="right"/>
    </xf>
    <xf numFmtId="2" fontId="175" fillId="32" borderId="38" xfId="0" applyNumberFormat="1" applyFont="1" applyFill="1" applyBorder="1" applyAlignment="1">
      <alignment horizontal="right"/>
    </xf>
    <xf numFmtId="2" fontId="175" fillId="32" borderId="73" xfId="0" applyNumberFormat="1" applyFont="1" applyFill="1" applyBorder="1" applyAlignment="1">
      <alignment horizontal="right"/>
    </xf>
    <xf numFmtId="2" fontId="175" fillId="32" borderId="74" xfId="0" applyNumberFormat="1" applyFont="1" applyFill="1" applyBorder="1" applyAlignment="1">
      <alignment horizontal="right"/>
    </xf>
    <xf numFmtId="2" fontId="175" fillId="32" borderId="89" xfId="0" applyNumberFormat="1" applyFont="1" applyFill="1" applyBorder="1" applyAlignment="1">
      <alignment horizontal="right"/>
    </xf>
    <xf numFmtId="2" fontId="177" fillId="32" borderId="50" xfId="0" applyNumberFormat="1" applyFont="1" applyFill="1" applyBorder="1" applyAlignment="1">
      <alignment horizontal="right"/>
    </xf>
    <xf numFmtId="2" fontId="177" fillId="32" borderId="130" xfId="0" applyNumberFormat="1" applyFont="1" applyFill="1" applyBorder="1" applyAlignment="1">
      <alignment horizontal="right"/>
    </xf>
    <xf numFmtId="0" fontId="85" fillId="46" borderId="80" xfId="0" applyFont="1" applyFill="1" applyBorder="1"/>
    <xf numFmtId="0" fontId="181" fillId="0" borderId="88" xfId="0" applyFont="1" applyBorder="1" applyAlignment="1">
      <alignment horizontal="left"/>
    </xf>
    <xf numFmtId="0" fontId="85" fillId="46" borderId="37" xfId="0" applyFont="1" applyFill="1" applyBorder="1"/>
    <xf numFmtId="0" fontId="180" fillId="0" borderId="38" xfId="0" applyFont="1" applyBorder="1" applyAlignment="1">
      <alignment horizontal="left"/>
    </xf>
    <xf numFmtId="0" fontId="181" fillId="0" borderId="38" xfId="0" applyFont="1" applyBorder="1" applyAlignment="1">
      <alignment horizontal="left"/>
    </xf>
    <xf numFmtId="0" fontId="178" fillId="0" borderId="38" xfId="0" applyFont="1" applyBorder="1" applyAlignment="1">
      <alignment horizontal="left"/>
    </xf>
    <xf numFmtId="0" fontId="179" fillId="0" borderId="38" xfId="0" applyFont="1" applyBorder="1" applyAlignment="1">
      <alignment horizontal="left"/>
    </xf>
    <xf numFmtId="0" fontId="177" fillId="32" borderId="38" xfId="0" applyFont="1" applyFill="1" applyBorder="1" applyAlignment="1">
      <alignment horizontal="right"/>
    </xf>
    <xf numFmtId="0" fontId="177" fillId="32" borderId="89" xfId="0" applyFont="1" applyFill="1" applyBorder="1" applyAlignment="1">
      <alignment horizontal="right"/>
    </xf>
    <xf numFmtId="0" fontId="85" fillId="46" borderId="77" xfId="0" applyFont="1" applyFill="1" applyBorder="1"/>
    <xf numFmtId="0" fontId="180" fillId="0" borderId="70" xfId="0" applyFont="1" applyBorder="1" applyAlignment="1">
      <alignment horizontal="left"/>
    </xf>
    <xf numFmtId="0" fontId="177" fillId="32" borderId="88" xfId="0" applyFont="1" applyFill="1" applyBorder="1" applyAlignment="1">
      <alignment horizontal="right"/>
    </xf>
    <xf numFmtId="2" fontId="177" fillId="32" borderId="98" xfId="0" applyNumberFormat="1" applyFont="1" applyFill="1" applyBorder="1" applyAlignment="1">
      <alignment horizontal="right"/>
    </xf>
    <xf numFmtId="2" fontId="175" fillId="32" borderId="80" xfId="0" applyNumberFormat="1" applyFont="1" applyFill="1" applyBorder="1" applyAlignment="1">
      <alignment horizontal="right"/>
    </xf>
    <xf numFmtId="2" fontId="175" fillId="32" borderId="78" xfId="0" applyNumberFormat="1" applyFont="1" applyFill="1" applyBorder="1" applyAlignment="1">
      <alignment horizontal="right"/>
    </xf>
    <xf numFmtId="2" fontId="175" fillId="32" borderId="88" xfId="0" applyNumberFormat="1" applyFont="1" applyFill="1" applyBorder="1" applyAlignment="1">
      <alignment horizontal="right"/>
    </xf>
    <xf numFmtId="0" fontId="177" fillId="32" borderId="78" xfId="0" applyFont="1" applyFill="1" applyBorder="1" applyAlignment="1">
      <alignment horizontal="right"/>
    </xf>
    <xf numFmtId="2" fontId="175" fillId="32" borderId="79" xfId="0" applyNumberFormat="1" applyFont="1" applyFill="1" applyBorder="1" applyAlignment="1">
      <alignment horizontal="right"/>
    </xf>
    <xf numFmtId="2" fontId="175" fillId="32" borderId="56" xfId="0" applyNumberFormat="1" applyFont="1" applyFill="1" applyBorder="1" applyAlignment="1">
      <alignment horizontal="right"/>
    </xf>
    <xf numFmtId="2" fontId="175" fillId="32" borderId="131" xfId="0" applyNumberFormat="1" applyFont="1" applyFill="1" applyBorder="1" applyAlignment="1">
      <alignment horizontal="right"/>
    </xf>
    <xf numFmtId="0" fontId="0" fillId="46" borderId="73" xfId="0" applyFill="1" applyBorder="1"/>
    <xf numFmtId="0" fontId="103" fillId="0" borderId="89" xfId="0" applyFont="1" applyBorder="1" applyAlignment="1">
      <alignment horizontal="left"/>
    </xf>
    <xf numFmtId="0" fontId="139" fillId="44" borderId="56" xfId="0" applyFont="1" applyFill="1" applyBorder="1"/>
    <xf numFmtId="0" fontId="139" fillId="44" borderId="131" xfId="0" applyFont="1" applyFill="1" applyBorder="1"/>
    <xf numFmtId="0" fontId="0" fillId="46" borderId="80" xfId="0" applyFill="1" applyBorder="1"/>
    <xf numFmtId="0" fontId="103" fillId="0" borderId="88" xfId="0" applyFont="1" applyBorder="1" applyAlignment="1">
      <alignment horizontal="left"/>
    </xf>
    <xf numFmtId="0" fontId="139" fillId="44" borderId="79" xfId="0" applyFont="1" applyFill="1" applyBorder="1"/>
    <xf numFmtId="0" fontId="86" fillId="0" borderId="82" xfId="0" applyFont="1" applyBorder="1" applyAlignment="1">
      <alignment horizontal="center" vertical="center" wrapText="1"/>
    </xf>
    <xf numFmtId="0" fontId="104" fillId="44" borderId="71" xfId="0" applyFont="1" applyFill="1" applyBorder="1" applyAlignment="1">
      <alignment horizontal="center" vertical="center" wrapText="1"/>
    </xf>
    <xf numFmtId="0" fontId="104" fillId="44" borderId="40" xfId="0" applyFont="1" applyFill="1" applyBorder="1" applyAlignment="1">
      <alignment horizontal="center" vertical="center" wrapText="1"/>
    </xf>
    <xf numFmtId="0" fontId="104" fillId="39" borderId="83" xfId="0" applyFont="1" applyFill="1" applyBorder="1" applyAlignment="1">
      <alignment horizontal="center" vertical="center" wrapText="1"/>
    </xf>
    <xf numFmtId="0" fontId="0" fillId="39" borderId="78" xfId="0" applyFill="1" applyBorder="1"/>
    <xf numFmtId="0" fontId="0" fillId="39" borderId="34" xfId="0" applyFill="1" applyBorder="1"/>
    <xf numFmtId="0" fontId="102" fillId="34" borderId="86" xfId="0" applyFont="1" applyFill="1" applyBorder="1" applyAlignment="1">
      <alignment horizontal="center" vertical="center" wrapText="1"/>
    </xf>
    <xf numFmtId="0" fontId="86" fillId="34" borderId="86" xfId="0" applyFont="1" applyFill="1" applyBorder="1" applyAlignment="1">
      <alignment horizontal="center" vertical="center" wrapText="1"/>
    </xf>
    <xf numFmtId="0" fontId="115" fillId="44" borderId="71" xfId="0" applyFont="1" applyFill="1" applyBorder="1" applyAlignment="1">
      <alignment horizontal="center" vertical="center" wrapText="1"/>
    </xf>
    <xf numFmtId="0" fontId="116" fillId="45" borderId="41" xfId="0" applyFont="1" applyFill="1" applyBorder="1" applyAlignment="1">
      <alignment horizontal="center" vertical="center" wrapText="1"/>
    </xf>
    <xf numFmtId="0" fontId="0" fillId="39" borderId="83" xfId="0" applyFill="1" applyBorder="1"/>
    <xf numFmtId="0" fontId="86" fillId="0" borderId="83" xfId="0" applyFont="1" applyBorder="1" applyAlignment="1">
      <alignment horizontal="center" vertical="center" wrapText="1"/>
    </xf>
    <xf numFmtId="2" fontId="183" fillId="0" borderId="80" xfId="0" applyNumberFormat="1" applyFont="1" applyBorder="1" applyAlignment="1">
      <alignment horizontal="right"/>
    </xf>
    <xf numFmtId="2" fontId="182" fillId="0" borderId="78" xfId="0" applyNumberFormat="1" applyFont="1" applyBorder="1" applyAlignment="1">
      <alignment horizontal="right"/>
    </xf>
    <xf numFmtId="2" fontId="183" fillId="0" borderId="78" xfId="0" applyNumberFormat="1" applyFont="1" applyBorder="1" applyAlignment="1">
      <alignment horizontal="right"/>
    </xf>
    <xf numFmtId="2" fontId="184" fillId="0" borderId="37" xfId="0" applyNumberFormat="1" applyFont="1" applyBorder="1" applyAlignment="1">
      <alignment horizontal="right"/>
    </xf>
    <xf numFmtId="2" fontId="182" fillId="0" borderId="34" xfId="0" applyNumberFormat="1" applyFont="1" applyBorder="1" applyAlignment="1">
      <alignment horizontal="right"/>
    </xf>
    <xf numFmtId="2" fontId="184" fillId="0" borderId="34" xfId="0" applyNumberFormat="1" applyFont="1" applyBorder="1" applyAlignment="1">
      <alignment horizontal="right"/>
    </xf>
    <xf numFmtId="2" fontId="182" fillId="0" borderId="37" xfId="0" applyNumberFormat="1" applyFont="1" applyBorder="1" applyAlignment="1">
      <alignment horizontal="right"/>
    </xf>
    <xf numFmtId="2" fontId="183" fillId="0" borderId="37" xfId="0" applyNumberFormat="1" applyFont="1" applyBorder="1" applyAlignment="1">
      <alignment horizontal="right"/>
    </xf>
    <xf numFmtId="2" fontId="183" fillId="0" borderId="34" xfId="0" applyNumberFormat="1" applyFont="1" applyBorder="1" applyAlignment="1">
      <alignment horizontal="right"/>
    </xf>
    <xf numFmtId="2" fontId="185" fillId="0" borderId="37" xfId="0" applyNumberFormat="1" applyFont="1" applyBorder="1" applyAlignment="1">
      <alignment horizontal="right"/>
    </xf>
    <xf numFmtId="2" fontId="185" fillId="0" borderId="34" xfId="0" applyNumberFormat="1" applyFont="1" applyBorder="1" applyAlignment="1">
      <alignment horizontal="right"/>
    </xf>
    <xf numFmtId="2" fontId="186" fillId="0" borderId="37" xfId="0" applyNumberFormat="1" applyFont="1" applyBorder="1" applyAlignment="1">
      <alignment horizontal="right"/>
    </xf>
    <xf numFmtId="2" fontId="186" fillId="0" borderId="34" xfId="0" applyNumberFormat="1" applyFont="1" applyBorder="1" applyAlignment="1">
      <alignment horizontal="right"/>
    </xf>
    <xf numFmtId="2" fontId="184" fillId="0" borderId="73" xfId="0" applyNumberFormat="1" applyFont="1" applyBorder="1" applyAlignment="1">
      <alignment horizontal="right"/>
    </xf>
    <xf numFmtId="2" fontId="182" fillId="0" borderId="74" xfId="0" applyNumberFormat="1" applyFont="1" applyBorder="1" applyAlignment="1">
      <alignment horizontal="right"/>
    </xf>
    <xf numFmtId="2" fontId="184" fillId="0" borderId="74" xfId="0" applyNumberFormat="1" applyFont="1" applyBorder="1" applyAlignment="1">
      <alignment horizontal="right"/>
    </xf>
    <xf numFmtId="2" fontId="187" fillId="33" borderId="98" xfId="0" applyNumberFormat="1" applyFont="1" applyFill="1" applyBorder="1" applyAlignment="1">
      <alignment horizontal="right"/>
    </xf>
    <xf numFmtId="0" fontId="133" fillId="0" borderId="98" xfId="0" applyFont="1" applyBorder="1" applyAlignment="1">
      <alignment horizontal="center"/>
    </xf>
    <xf numFmtId="2" fontId="133" fillId="0" borderId="80" xfId="0" applyNumberFormat="1" applyFont="1" applyBorder="1" applyAlignment="1">
      <alignment horizontal="right"/>
    </xf>
    <xf numFmtId="2" fontId="133" fillId="0" borderId="78" xfId="0" applyNumberFormat="1" applyFont="1" applyBorder="1" applyAlignment="1">
      <alignment horizontal="right"/>
    </xf>
    <xf numFmtId="2" fontId="133" fillId="0" borderId="79" xfId="0" applyNumberFormat="1" applyFont="1" applyBorder="1" applyAlignment="1">
      <alignment horizontal="right"/>
    </xf>
    <xf numFmtId="2" fontId="133" fillId="0" borderId="88" xfId="0" applyNumberFormat="1" applyFont="1" applyBorder="1" applyAlignment="1">
      <alignment horizontal="right"/>
    </xf>
    <xf numFmtId="2" fontId="188" fillId="33" borderId="50" xfId="0" applyNumberFormat="1" applyFont="1" applyFill="1" applyBorder="1" applyAlignment="1">
      <alignment horizontal="right"/>
    </xf>
    <xf numFmtId="0" fontId="189" fillId="0" borderId="50" xfId="0" applyFont="1" applyBorder="1" applyAlignment="1">
      <alignment horizontal="center"/>
    </xf>
    <xf numFmtId="2" fontId="189" fillId="0" borderId="37" xfId="0" applyNumberFormat="1" applyFont="1" applyBorder="1" applyAlignment="1">
      <alignment horizontal="right"/>
    </xf>
    <xf numFmtId="2" fontId="189" fillId="0" borderId="34" xfId="0" applyNumberFormat="1" applyFont="1" applyBorder="1" applyAlignment="1">
      <alignment horizontal="right"/>
    </xf>
    <xf numFmtId="2" fontId="189" fillId="0" borderId="56" xfId="0" applyNumberFormat="1" applyFont="1" applyBorder="1" applyAlignment="1">
      <alignment horizontal="right"/>
    </xf>
    <xf numFmtId="2" fontId="189" fillId="0" borderId="38" xfId="0" applyNumberFormat="1" applyFont="1" applyBorder="1" applyAlignment="1">
      <alignment horizontal="right"/>
    </xf>
    <xf numFmtId="2" fontId="114" fillId="33" borderId="50" xfId="0" applyNumberFormat="1" applyFont="1" applyFill="1" applyBorder="1" applyAlignment="1">
      <alignment horizontal="right"/>
    </xf>
    <xf numFmtId="0" fontId="104" fillId="0" borderId="50" xfId="0" applyFont="1" applyBorder="1" applyAlignment="1">
      <alignment horizontal="center"/>
    </xf>
    <xf numFmtId="2" fontId="104" fillId="0" borderId="37" xfId="0" applyNumberFormat="1" applyFont="1" applyBorder="1" applyAlignment="1">
      <alignment horizontal="right"/>
    </xf>
    <xf numFmtId="2" fontId="104" fillId="0" borderId="34" xfId="0" applyNumberFormat="1" applyFont="1" applyBorder="1" applyAlignment="1">
      <alignment horizontal="right"/>
    </xf>
    <xf numFmtId="2" fontId="104" fillId="0" borderId="56" xfId="0" applyNumberFormat="1" applyFont="1" applyBorder="1" applyAlignment="1">
      <alignment horizontal="right"/>
    </xf>
    <xf numFmtId="2" fontId="104" fillId="0" borderId="38" xfId="0" applyNumberFormat="1" applyFont="1" applyBorder="1" applyAlignment="1">
      <alignment horizontal="right"/>
    </xf>
    <xf numFmtId="2" fontId="187" fillId="33" borderId="50" xfId="0" applyNumberFormat="1" applyFont="1" applyFill="1" applyBorder="1" applyAlignment="1">
      <alignment horizontal="right"/>
    </xf>
    <xf numFmtId="0" fontId="133" fillId="0" borderId="50" xfId="0" applyFont="1" applyBorder="1" applyAlignment="1">
      <alignment horizontal="center"/>
    </xf>
    <xf numFmtId="2" fontId="133" fillId="0" borderId="37" xfId="0" applyNumberFormat="1" applyFont="1" applyBorder="1" applyAlignment="1">
      <alignment horizontal="right"/>
    </xf>
    <xf numFmtId="2" fontId="133" fillId="0" borderId="34" xfId="0" applyNumberFormat="1" applyFont="1" applyBorder="1" applyAlignment="1">
      <alignment horizontal="right"/>
    </xf>
    <xf numFmtId="2" fontId="133" fillId="0" borderId="56" xfId="0" applyNumberFormat="1" applyFont="1" applyBorder="1" applyAlignment="1">
      <alignment horizontal="right"/>
    </xf>
    <xf numFmtId="2" fontId="133" fillId="0" borderId="38" xfId="0" applyNumberFormat="1" applyFont="1" applyBorder="1" applyAlignment="1">
      <alignment horizontal="right"/>
    </xf>
    <xf numFmtId="2" fontId="190" fillId="33" borderId="50" xfId="0" applyNumberFormat="1" applyFont="1" applyFill="1" applyBorder="1" applyAlignment="1">
      <alignment horizontal="right"/>
    </xf>
    <xf numFmtId="0" fontId="191" fillId="0" borderId="50" xfId="0" applyFont="1" applyBorder="1" applyAlignment="1">
      <alignment horizontal="center"/>
    </xf>
    <xf numFmtId="2" fontId="191" fillId="0" borderId="37" xfId="0" applyNumberFormat="1" applyFont="1" applyBorder="1" applyAlignment="1">
      <alignment horizontal="right"/>
    </xf>
    <xf numFmtId="2" fontId="191" fillId="0" borderId="34" xfId="0" applyNumberFormat="1" applyFont="1" applyBorder="1" applyAlignment="1">
      <alignment horizontal="right"/>
    </xf>
    <xf numFmtId="2" fontId="191" fillId="0" borderId="56" xfId="0" applyNumberFormat="1" applyFont="1" applyBorder="1" applyAlignment="1">
      <alignment horizontal="right"/>
    </xf>
    <xf numFmtId="2" fontId="191" fillId="0" borderId="38" xfId="0" applyNumberFormat="1" applyFont="1" applyBorder="1" applyAlignment="1">
      <alignment horizontal="right"/>
    </xf>
    <xf numFmtId="2" fontId="192" fillId="33" borderId="50" xfId="0" applyNumberFormat="1" applyFont="1" applyFill="1" applyBorder="1" applyAlignment="1">
      <alignment horizontal="right"/>
    </xf>
    <xf numFmtId="0" fontId="193" fillId="0" borderId="50" xfId="0" applyFont="1" applyBorder="1" applyAlignment="1">
      <alignment horizontal="center"/>
    </xf>
    <xf numFmtId="2" fontId="193" fillId="0" borderId="37" xfId="0" applyNumberFormat="1" applyFont="1" applyBorder="1" applyAlignment="1">
      <alignment horizontal="right"/>
    </xf>
    <xf numFmtId="2" fontId="193" fillId="0" borderId="34" xfId="0" applyNumberFormat="1" applyFont="1" applyBorder="1" applyAlignment="1">
      <alignment horizontal="right"/>
    </xf>
    <xf numFmtId="2" fontId="193" fillId="0" borderId="56" xfId="0" applyNumberFormat="1" applyFont="1" applyBorder="1" applyAlignment="1">
      <alignment horizontal="right"/>
    </xf>
    <xf numFmtId="2" fontId="193" fillId="0" borderId="38" xfId="0" applyNumberFormat="1" applyFont="1" applyBorder="1" applyAlignment="1">
      <alignment horizontal="right"/>
    </xf>
    <xf numFmtId="2" fontId="188" fillId="33" borderId="94" xfId="0" applyNumberFormat="1" applyFont="1" applyFill="1" applyBorder="1" applyAlignment="1">
      <alignment horizontal="right"/>
    </xf>
    <xf numFmtId="0" fontId="189" fillId="0" borderId="94" xfId="0" applyFont="1" applyBorder="1" applyAlignment="1">
      <alignment horizontal="center"/>
    </xf>
    <xf numFmtId="2" fontId="189" fillId="0" borderId="77" xfId="0" applyNumberFormat="1" applyFont="1" applyBorder="1" applyAlignment="1">
      <alignment horizontal="right"/>
    </xf>
    <xf numFmtId="2" fontId="189" fillId="0" borderId="75" xfId="0" applyNumberFormat="1" applyFont="1" applyBorder="1" applyAlignment="1">
      <alignment horizontal="right"/>
    </xf>
    <xf numFmtId="2" fontId="189" fillId="0" borderId="76" xfId="0" applyNumberFormat="1" applyFont="1" applyBorder="1" applyAlignment="1">
      <alignment horizontal="right"/>
    </xf>
    <xf numFmtId="2" fontId="189" fillId="0" borderId="70" xfId="0" applyNumberFormat="1" applyFont="1" applyBorder="1" applyAlignment="1">
      <alignment horizontal="right"/>
    </xf>
    <xf numFmtId="0" fontId="0" fillId="0" borderId="0" xfId="0" applyAlignment="1">
      <alignment vertical="top"/>
    </xf>
    <xf numFmtId="0" fontId="85" fillId="46" borderId="34" xfId="0" applyFont="1" applyFill="1" applyBorder="1" applyAlignment="1">
      <alignment vertical="top"/>
    </xf>
    <xf numFmtId="0" fontId="181" fillId="0" borderId="34" xfId="0" applyFont="1" applyBorder="1" applyAlignment="1">
      <alignment vertical="top"/>
    </xf>
    <xf numFmtId="2" fontId="187" fillId="33" borderId="34" xfId="0" applyNumberFormat="1" applyFont="1" applyFill="1" applyBorder="1" applyAlignment="1">
      <alignment vertical="top"/>
    </xf>
    <xf numFmtId="0" fontId="197" fillId="0" borderId="34" xfId="2" applyFont="1" applyBorder="1" applyAlignment="1">
      <alignment vertical="top" wrapText="1"/>
    </xf>
    <xf numFmtId="0" fontId="180" fillId="0" borderId="34" xfId="0" applyFont="1" applyBorder="1" applyAlignment="1">
      <alignment vertical="top"/>
    </xf>
    <xf numFmtId="2" fontId="188" fillId="33" borderId="34" xfId="0" applyNumberFormat="1" applyFont="1" applyFill="1" applyBorder="1" applyAlignment="1">
      <alignment vertical="top"/>
    </xf>
    <xf numFmtId="0" fontId="103" fillId="0" borderId="34" xfId="0" applyFont="1" applyBorder="1" applyAlignment="1">
      <alignment vertical="top"/>
    </xf>
    <xf numFmtId="2" fontId="114" fillId="33" borderId="34" xfId="0" applyNumberFormat="1" applyFont="1" applyFill="1" applyBorder="1" applyAlignment="1">
      <alignment vertical="top"/>
    </xf>
    <xf numFmtId="0" fontId="178" fillId="0" borderId="34" xfId="0" applyFont="1" applyBorder="1" applyAlignment="1">
      <alignment vertical="top"/>
    </xf>
    <xf numFmtId="2" fontId="190" fillId="33" borderId="34" xfId="0" applyNumberFormat="1" applyFont="1" applyFill="1" applyBorder="1" applyAlignment="1">
      <alignment vertical="top"/>
    </xf>
    <xf numFmtId="0" fontId="179" fillId="0" borderId="34" xfId="0" applyFont="1" applyBorder="1" applyAlignment="1">
      <alignment vertical="top"/>
    </xf>
    <xf numFmtId="2" fontId="192" fillId="33" borderId="34" xfId="0" applyNumberFormat="1" applyFont="1" applyFill="1" applyBorder="1" applyAlignment="1">
      <alignment vertical="top"/>
    </xf>
    <xf numFmtId="0" fontId="85" fillId="46" borderId="78" xfId="0" applyFont="1" applyFill="1" applyBorder="1" applyAlignment="1">
      <alignment vertical="top"/>
    </xf>
    <xf numFmtId="0" fontId="181" fillId="0" borderId="78" xfId="0" applyFont="1" applyBorder="1" applyAlignment="1">
      <alignment vertical="top"/>
    </xf>
    <xf numFmtId="2" fontId="187" fillId="33" borderId="78" xfId="0" applyNumberFormat="1" applyFont="1" applyFill="1" applyBorder="1" applyAlignment="1">
      <alignment vertical="top"/>
    </xf>
    <xf numFmtId="0" fontId="197" fillId="0" borderId="78" xfId="2" applyFont="1" applyBorder="1" applyAlignment="1">
      <alignment vertical="top" wrapText="1"/>
    </xf>
    <xf numFmtId="0" fontId="200" fillId="0" borderId="71" xfId="0" applyFont="1" applyBorder="1" applyAlignment="1">
      <alignment horizontal="center" vertical="top"/>
    </xf>
    <xf numFmtId="0" fontId="198" fillId="0" borderId="81" xfId="0" applyFont="1" applyBorder="1" applyAlignment="1">
      <alignment horizontal="center" vertical="top" wrapText="1"/>
    </xf>
    <xf numFmtId="0" fontId="199" fillId="33" borderId="81" xfId="0" applyFont="1" applyFill="1" applyBorder="1" applyAlignment="1">
      <alignment horizontal="center" vertical="top"/>
    </xf>
    <xf numFmtId="0" fontId="200" fillId="0" borderId="83" xfId="0" applyFont="1" applyBorder="1" applyAlignment="1">
      <alignment horizontal="center" vertical="top"/>
    </xf>
    <xf numFmtId="0" fontId="126" fillId="0" borderId="34" xfId="2" applyFont="1" applyBorder="1" applyAlignment="1">
      <alignment vertical="top" wrapText="1"/>
    </xf>
    <xf numFmtId="0" fontId="0" fillId="0" borderId="132" xfId="0" applyBorder="1"/>
    <xf numFmtId="0" fontId="174" fillId="0" borderId="129" xfId="0" applyFont="1" applyBorder="1" applyAlignment="1">
      <alignment horizontal="center" vertical="center" wrapText="1"/>
    </xf>
    <xf numFmtId="0" fontId="176" fillId="33" borderId="133" xfId="0" applyFont="1" applyFill="1" applyBorder="1" applyAlignment="1">
      <alignment horizontal="center" vertical="center"/>
    </xf>
    <xf numFmtId="0" fontId="175" fillId="0" borderId="133" xfId="0" applyFont="1" applyBorder="1" applyAlignment="1">
      <alignment horizontal="center" vertical="center"/>
    </xf>
    <xf numFmtId="0" fontId="174" fillId="34" borderId="132" xfId="0" applyFont="1" applyFill="1" applyBorder="1" applyAlignment="1">
      <alignment horizontal="center" vertical="center"/>
    </xf>
    <xf numFmtId="0" fontId="174" fillId="34" borderId="134" xfId="0" applyFont="1" applyFill="1" applyBorder="1" applyAlignment="1">
      <alignment horizontal="center" vertical="center"/>
    </xf>
    <xf numFmtId="0" fontId="174" fillId="34" borderId="135" xfId="0" applyFont="1" applyFill="1" applyBorder="1" applyAlignment="1">
      <alignment horizontal="center" vertical="center"/>
    </xf>
    <xf numFmtId="0" fontId="174" fillId="34" borderId="129" xfId="0" applyFont="1" applyFill="1" applyBorder="1" applyAlignment="1">
      <alignment horizontal="center" vertical="center"/>
    </xf>
    <xf numFmtId="2" fontId="177" fillId="32" borderId="79" xfId="0" applyNumberFormat="1" applyFont="1" applyFill="1" applyBorder="1" applyAlignment="1">
      <alignment horizontal="right"/>
    </xf>
    <xf numFmtId="2" fontId="177" fillId="32" borderId="56" xfId="0" applyNumberFormat="1" applyFont="1" applyFill="1" applyBorder="1" applyAlignment="1">
      <alignment horizontal="right"/>
    </xf>
    <xf numFmtId="0" fontId="0" fillId="0" borderId="137" xfId="0" applyBorder="1"/>
    <xf numFmtId="0" fontId="0" fillId="0" borderId="50" xfId="0" applyBorder="1"/>
    <xf numFmtId="0" fontId="193" fillId="0" borderId="98" xfId="0" applyFont="1" applyBorder="1" applyAlignment="1">
      <alignment horizontal="center"/>
    </xf>
    <xf numFmtId="0" fontId="193" fillId="0" borderId="133" xfId="0" applyFont="1" applyBorder="1" applyAlignment="1">
      <alignment horizontal="center"/>
    </xf>
    <xf numFmtId="0" fontId="134" fillId="0" borderId="98" xfId="0" applyFont="1" applyBorder="1" applyAlignment="1">
      <alignment horizontal="center"/>
    </xf>
    <xf numFmtId="0" fontId="150" fillId="0" borderId="50" xfId="0" applyFont="1" applyBorder="1" applyAlignment="1">
      <alignment horizontal="center"/>
    </xf>
    <xf numFmtId="0" fontId="201" fillId="0" borderId="130" xfId="0" applyFont="1" applyBorder="1" applyAlignment="1">
      <alignment horizontal="center"/>
    </xf>
    <xf numFmtId="0" fontId="26" fillId="0" borderId="50" xfId="0" applyFont="1" applyBorder="1" applyAlignment="1">
      <alignment horizontal="left"/>
    </xf>
    <xf numFmtId="0" fontId="202" fillId="0" borderId="50" xfId="0" applyFont="1" applyBorder="1" applyAlignment="1">
      <alignment horizontal="center"/>
    </xf>
    <xf numFmtId="0" fontId="0" fillId="0" borderId="50" xfId="0" applyBorder="1" applyAlignment="1">
      <alignment horizontal="center"/>
    </xf>
    <xf numFmtId="0" fontId="201" fillId="0" borderId="98" xfId="0" applyFont="1" applyBorder="1" applyAlignment="1">
      <alignment horizontal="center"/>
    </xf>
    <xf numFmtId="0" fontId="201" fillId="0" borderId="98" xfId="0" applyFont="1" applyBorder="1" applyAlignment="1">
      <alignment horizontal="left"/>
    </xf>
    <xf numFmtId="0" fontId="134" fillId="0" borderId="137" xfId="0" applyFont="1" applyBorder="1" applyAlignment="1">
      <alignment horizontal="center"/>
    </xf>
    <xf numFmtId="0" fontId="134" fillId="0" borderId="133" xfId="0" applyFont="1" applyBorder="1" applyAlignment="1">
      <alignment horizontal="center"/>
    </xf>
    <xf numFmtId="0" fontId="150" fillId="0" borderId="137" xfId="0" applyFont="1" applyBorder="1" applyAlignment="1">
      <alignment horizontal="center"/>
    </xf>
    <xf numFmtId="0" fontId="150" fillId="0" borderId="130" xfId="0" applyFont="1" applyBorder="1" applyAlignment="1">
      <alignment horizontal="center"/>
    </xf>
    <xf numFmtId="0" fontId="117" fillId="0" borderId="71" xfId="0" applyFont="1" applyBorder="1"/>
    <xf numFmtId="0" fontId="0" fillId="0" borderId="136" xfId="0" applyBorder="1"/>
    <xf numFmtId="0" fontId="85" fillId="46" borderId="84" xfId="0" applyFont="1" applyFill="1" applyBorder="1"/>
    <xf numFmtId="0" fontId="85" fillId="46" borderId="55" xfId="0" applyFont="1" applyFill="1" applyBorder="1"/>
    <xf numFmtId="0" fontId="85" fillId="46" borderId="85" xfId="0" applyFont="1" applyFill="1" applyBorder="1"/>
    <xf numFmtId="0" fontId="194" fillId="46" borderId="30" xfId="0" applyFont="1" applyFill="1" applyBorder="1"/>
    <xf numFmtId="0" fontId="0" fillId="46" borderId="30" xfId="0" applyFill="1" applyBorder="1"/>
    <xf numFmtId="0" fontId="0" fillId="46" borderId="133" xfId="0" applyFill="1" applyBorder="1"/>
    <xf numFmtId="0" fontId="0" fillId="46" borderId="33" xfId="0" applyFill="1" applyBorder="1"/>
    <xf numFmtId="0" fontId="174" fillId="34" borderId="81" xfId="0" applyFont="1" applyFill="1" applyBorder="1" applyAlignment="1">
      <alignment horizontal="center" vertical="center"/>
    </xf>
    <xf numFmtId="0" fontId="174" fillId="55" borderId="71" xfId="0" applyFont="1" applyFill="1" applyBorder="1" applyAlignment="1">
      <alignment horizontal="center" vertical="center"/>
    </xf>
    <xf numFmtId="0" fontId="174" fillId="55" borderId="81" xfId="0" applyFont="1" applyFill="1" applyBorder="1" applyAlignment="1">
      <alignment horizontal="center" vertical="center"/>
    </xf>
    <xf numFmtId="0" fontId="174" fillId="55" borderId="83" xfId="0" applyFont="1" applyFill="1" applyBorder="1" applyAlignment="1">
      <alignment horizontal="center" vertical="center"/>
    </xf>
    <xf numFmtId="2" fontId="133" fillId="39" borderId="80" xfId="0" applyNumberFormat="1" applyFont="1" applyFill="1" applyBorder="1" applyAlignment="1">
      <alignment horizontal="right"/>
    </xf>
    <xf numFmtId="2" fontId="133" fillId="39" borderId="78" xfId="0" applyNumberFormat="1" applyFont="1" applyFill="1" applyBorder="1" applyAlignment="1">
      <alignment horizontal="right"/>
    </xf>
    <xf numFmtId="2" fontId="133" fillId="39" borderId="88" xfId="0" applyNumberFormat="1" applyFont="1" applyFill="1" applyBorder="1" applyAlignment="1">
      <alignment horizontal="right"/>
    </xf>
    <xf numFmtId="2" fontId="189" fillId="39" borderId="37" xfId="0" applyNumberFormat="1" applyFont="1" applyFill="1" applyBorder="1" applyAlignment="1">
      <alignment horizontal="right"/>
    </xf>
    <xf numFmtId="2" fontId="189" fillId="39" borderId="34" xfId="0" applyNumberFormat="1" applyFont="1" applyFill="1" applyBorder="1" applyAlignment="1">
      <alignment horizontal="right"/>
    </xf>
    <xf numFmtId="2" fontId="189" fillId="39" borderId="38" xfId="0" applyNumberFormat="1" applyFont="1" applyFill="1" applyBorder="1" applyAlignment="1">
      <alignment horizontal="right"/>
    </xf>
    <xf numFmtId="2" fontId="104" fillId="39" borderId="37" xfId="0" applyNumberFormat="1" applyFont="1" applyFill="1" applyBorder="1" applyAlignment="1">
      <alignment horizontal="right"/>
    </xf>
    <xf numFmtId="2" fontId="104" fillId="39" borderId="34" xfId="0" applyNumberFormat="1" applyFont="1" applyFill="1" applyBorder="1" applyAlignment="1">
      <alignment horizontal="right"/>
    </xf>
    <xf numFmtId="2" fontId="104" fillId="39" borderId="38" xfId="0" applyNumberFormat="1" applyFont="1" applyFill="1" applyBorder="1" applyAlignment="1">
      <alignment horizontal="right"/>
    </xf>
    <xf numFmtId="2" fontId="133" fillId="39" borderId="37" xfId="0" applyNumberFormat="1" applyFont="1" applyFill="1" applyBorder="1" applyAlignment="1">
      <alignment horizontal="right"/>
    </xf>
    <xf numFmtId="2" fontId="133" fillId="39" borderId="34" xfId="0" applyNumberFormat="1" applyFont="1" applyFill="1" applyBorder="1" applyAlignment="1">
      <alignment horizontal="right"/>
    </xf>
    <xf numFmtId="2" fontId="133" fillId="39" borderId="38" xfId="0" applyNumberFormat="1" applyFont="1" applyFill="1" applyBorder="1" applyAlignment="1">
      <alignment horizontal="right"/>
    </xf>
    <xf numFmtId="2" fontId="191" fillId="39" borderId="37" xfId="0" applyNumberFormat="1" applyFont="1" applyFill="1" applyBorder="1" applyAlignment="1">
      <alignment horizontal="right"/>
    </xf>
    <xf numFmtId="2" fontId="191" fillId="39" borderId="34" xfId="0" applyNumberFormat="1" applyFont="1" applyFill="1" applyBorder="1" applyAlignment="1">
      <alignment horizontal="right"/>
    </xf>
    <xf numFmtId="2" fontId="191" fillId="39" borderId="38" xfId="0" applyNumberFormat="1" applyFont="1" applyFill="1" applyBorder="1" applyAlignment="1">
      <alignment horizontal="right"/>
    </xf>
    <xf numFmtId="2" fontId="193" fillId="39" borderId="37" xfId="0" applyNumberFormat="1" applyFont="1" applyFill="1" applyBorder="1" applyAlignment="1">
      <alignment horizontal="right"/>
    </xf>
    <xf numFmtId="2" fontId="193" fillId="39" borderId="34" xfId="0" applyNumberFormat="1" applyFont="1" applyFill="1" applyBorder="1" applyAlignment="1">
      <alignment horizontal="right"/>
    </xf>
    <xf numFmtId="2" fontId="193" fillId="39" borderId="38" xfId="0" applyNumberFormat="1" applyFont="1" applyFill="1" applyBorder="1" applyAlignment="1">
      <alignment horizontal="right"/>
    </xf>
    <xf numFmtId="2" fontId="189" fillId="39" borderId="77" xfId="0" applyNumberFormat="1" applyFont="1" applyFill="1" applyBorder="1" applyAlignment="1">
      <alignment horizontal="right"/>
    </xf>
    <xf numFmtId="2" fontId="189" fillId="39" borderId="75" xfId="0" applyNumberFormat="1" applyFont="1" applyFill="1" applyBorder="1" applyAlignment="1">
      <alignment horizontal="right"/>
    </xf>
    <xf numFmtId="2" fontId="189" fillId="39" borderId="70" xfId="0" applyNumberFormat="1" applyFont="1" applyFill="1" applyBorder="1" applyAlignment="1">
      <alignment horizontal="right"/>
    </xf>
    <xf numFmtId="2" fontId="175" fillId="57" borderId="80" xfId="0" applyNumberFormat="1" applyFont="1" applyFill="1" applyBorder="1" applyAlignment="1">
      <alignment horizontal="right"/>
    </xf>
    <xf numFmtId="2" fontId="175" fillId="57" borderId="78" xfId="0" applyNumberFormat="1" applyFont="1" applyFill="1" applyBorder="1" applyAlignment="1">
      <alignment horizontal="right"/>
    </xf>
    <xf numFmtId="2" fontId="175" fillId="57" borderId="88" xfId="0" applyNumberFormat="1" applyFont="1" applyFill="1" applyBorder="1" applyAlignment="1">
      <alignment horizontal="right"/>
    </xf>
    <xf numFmtId="2" fontId="175" fillId="57" borderId="37" xfId="0" applyNumberFormat="1" applyFont="1" applyFill="1" applyBorder="1" applyAlignment="1">
      <alignment horizontal="right"/>
    </xf>
    <xf numFmtId="2" fontId="175" fillId="57" borderId="34" xfId="0" applyNumberFormat="1" applyFont="1" applyFill="1" applyBorder="1" applyAlignment="1">
      <alignment horizontal="right"/>
    </xf>
    <xf numFmtId="2" fontId="175" fillId="57" borderId="38" xfId="0" applyNumberFormat="1" applyFont="1" applyFill="1" applyBorder="1" applyAlignment="1">
      <alignment horizontal="right"/>
    </xf>
    <xf numFmtId="2" fontId="175" fillId="57" borderId="73" xfId="0" applyNumberFormat="1" applyFont="1" applyFill="1" applyBorder="1" applyAlignment="1">
      <alignment horizontal="right"/>
    </xf>
    <xf numFmtId="2" fontId="175" fillId="57" borderId="74" xfId="0" applyNumberFormat="1" applyFont="1" applyFill="1" applyBorder="1" applyAlignment="1">
      <alignment horizontal="right"/>
    </xf>
    <xf numFmtId="2" fontId="175" fillId="57" borderId="89" xfId="0" applyNumberFormat="1" applyFont="1" applyFill="1" applyBorder="1" applyAlignment="1">
      <alignment horizontal="right"/>
    </xf>
    <xf numFmtId="0" fontId="174" fillId="34" borderId="44" xfId="0" applyFont="1" applyFill="1" applyBorder="1" applyAlignment="1">
      <alignment horizontal="center" vertical="center"/>
    </xf>
    <xf numFmtId="2" fontId="133" fillId="0" borderId="138" xfId="0" applyNumberFormat="1" applyFont="1" applyBorder="1" applyAlignment="1">
      <alignment horizontal="right"/>
    </xf>
    <xf numFmtId="2" fontId="189" fillId="0" borderId="139" xfId="0" applyNumberFormat="1" applyFont="1" applyBorder="1" applyAlignment="1">
      <alignment horizontal="right"/>
    </xf>
    <xf numFmtId="2" fontId="104" fillId="0" borderId="139" xfId="0" applyNumberFormat="1" applyFont="1" applyBorder="1" applyAlignment="1">
      <alignment horizontal="right"/>
    </xf>
    <xf numFmtId="2" fontId="133" fillId="0" borderId="139" xfId="0" applyNumberFormat="1" applyFont="1" applyBorder="1" applyAlignment="1">
      <alignment horizontal="right"/>
    </xf>
    <xf numFmtId="2" fontId="191" fillId="0" borderId="139" xfId="0" applyNumberFormat="1" applyFont="1" applyBorder="1" applyAlignment="1">
      <alignment horizontal="right"/>
    </xf>
    <xf numFmtId="2" fontId="193" fillId="0" borderId="139" xfId="0" applyNumberFormat="1" applyFont="1" applyBorder="1" applyAlignment="1">
      <alignment horizontal="right"/>
    </xf>
    <xf numFmtId="2" fontId="189" fillId="0" borderId="140" xfId="0" applyNumberFormat="1" applyFont="1" applyBorder="1" applyAlignment="1">
      <alignment horizontal="right"/>
    </xf>
    <xf numFmtId="2" fontId="175" fillId="32" borderId="138" xfId="0" applyNumberFormat="1" applyFont="1" applyFill="1" applyBorder="1" applyAlignment="1">
      <alignment horizontal="right"/>
    </xf>
    <xf numFmtId="2" fontId="175" fillId="32" borderId="139" xfId="0" applyNumberFormat="1" applyFont="1" applyFill="1" applyBorder="1" applyAlignment="1">
      <alignment horizontal="right"/>
    </xf>
    <xf numFmtId="0" fontId="174" fillId="55" borderId="33" xfId="0" applyFont="1" applyFill="1" applyBorder="1" applyAlignment="1">
      <alignment horizontal="center" vertical="center"/>
    </xf>
    <xf numFmtId="2" fontId="133" fillId="39" borderId="98" xfId="0" applyNumberFormat="1" applyFont="1" applyFill="1" applyBorder="1" applyAlignment="1">
      <alignment horizontal="right"/>
    </xf>
    <xf numFmtId="2" fontId="189" fillId="39" borderId="50" xfId="0" applyNumberFormat="1" applyFont="1" applyFill="1" applyBorder="1" applyAlignment="1">
      <alignment horizontal="right"/>
    </xf>
    <xf numFmtId="2" fontId="104" fillId="39" borderId="50" xfId="0" applyNumberFormat="1" applyFont="1" applyFill="1" applyBorder="1" applyAlignment="1">
      <alignment horizontal="right"/>
    </xf>
    <xf numFmtId="2" fontId="133" fillId="39" borderId="50" xfId="0" applyNumberFormat="1" applyFont="1" applyFill="1" applyBorder="1" applyAlignment="1">
      <alignment horizontal="right"/>
    </xf>
    <xf numFmtId="2" fontId="191" fillId="39" borderId="50" xfId="0" applyNumberFormat="1" applyFont="1" applyFill="1" applyBorder="1" applyAlignment="1">
      <alignment horizontal="right"/>
    </xf>
    <xf numFmtId="2" fontId="193" fillId="39" borderId="50" xfId="0" applyNumberFormat="1" applyFont="1" applyFill="1" applyBorder="1" applyAlignment="1">
      <alignment horizontal="right"/>
    </xf>
    <xf numFmtId="2" fontId="189" fillId="39" borderId="94" xfId="0" applyNumberFormat="1" applyFont="1" applyFill="1" applyBorder="1" applyAlignment="1">
      <alignment horizontal="right"/>
    </xf>
    <xf numFmtId="2" fontId="175" fillId="57" borderId="98" xfId="0" applyNumberFormat="1" applyFont="1" applyFill="1" applyBorder="1" applyAlignment="1">
      <alignment horizontal="right"/>
    </xf>
    <xf numFmtId="2" fontId="175" fillId="57" borderId="50" xfId="0" applyNumberFormat="1" applyFont="1" applyFill="1" applyBorder="1" applyAlignment="1">
      <alignment horizontal="right"/>
    </xf>
    <xf numFmtId="0" fontId="86" fillId="58" borderId="41" xfId="0" applyFont="1" applyFill="1" applyBorder="1" applyAlignment="1">
      <alignment horizontal="center" vertical="center"/>
    </xf>
    <xf numFmtId="2" fontId="133" fillId="37" borderId="138" xfId="0" applyNumberFormat="1" applyFont="1" applyFill="1" applyBorder="1" applyAlignment="1">
      <alignment horizontal="right"/>
    </xf>
    <xf numFmtId="2" fontId="189" fillId="37" borderId="139" xfId="0" applyNumberFormat="1" applyFont="1" applyFill="1" applyBorder="1" applyAlignment="1">
      <alignment horizontal="right"/>
    </xf>
    <xf numFmtId="2" fontId="104" fillId="37" borderId="139" xfId="0" applyNumberFormat="1" applyFont="1" applyFill="1" applyBorder="1" applyAlignment="1">
      <alignment horizontal="right"/>
    </xf>
    <xf numFmtId="2" fontId="133" fillId="37" borderId="139" xfId="0" applyNumberFormat="1" applyFont="1" applyFill="1" applyBorder="1" applyAlignment="1">
      <alignment horizontal="right"/>
    </xf>
    <xf numFmtId="2" fontId="191" fillId="37" borderId="139" xfId="0" applyNumberFormat="1" applyFont="1" applyFill="1" applyBorder="1" applyAlignment="1">
      <alignment horizontal="right"/>
    </xf>
    <xf numFmtId="2" fontId="193" fillId="37" borderId="139" xfId="0" applyNumberFormat="1" applyFont="1" applyFill="1" applyBorder="1" applyAlignment="1">
      <alignment horizontal="right"/>
    </xf>
    <xf numFmtId="2" fontId="189" fillId="37" borderId="140" xfId="0" applyNumberFormat="1" applyFont="1" applyFill="1" applyBorder="1" applyAlignment="1">
      <alignment horizontal="right"/>
    </xf>
    <xf numFmtId="2" fontId="175" fillId="60" borderId="138" xfId="0" applyNumberFormat="1" applyFont="1" applyFill="1" applyBorder="1" applyAlignment="1">
      <alignment horizontal="right"/>
    </xf>
    <xf numFmtId="2" fontId="175" fillId="60" borderId="139" xfId="0" applyNumberFormat="1" applyFont="1" applyFill="1" applyBorder="1" applyAlignment="1">
      <alignment horizontal="right"/>
    </xf>
    <xf numFmtId="0" fontId="203" fillId="23" borderId="7" xfId="0" applyFont="1" applyFill="1" applyBorder="1" applyAlignment="1">
      <alignment horizontal="center"/>
    </xf>
    <xf numFmtId="0" fontId="204" fillId="0" borderId="38" xfId="0" applyFont="1" applyBorder="1" applyAlignment="1">
      <alignment horizontal="left"/>
    </xf>
    <xf numFmtId="0" fontId="204" fillId="0" borderId="70" xfId="0" applyFont="1" applyBorder="1" applyAlignment="1">
      <alignment horizontal="left"/>
    </xf>
    <xf numFmtId="2" fontId="175" fillId="32" borderId="141" xfId="0" applyNumberFormat="1" applyFont="1" applyFill="1" applyBorder="1" applyAlignment="1">
      <alignment horizontal="right"/>
    </xf>
    <xf numFmtId="2" fontId="175" fillId="57" borderId="133" xfId="0" applyNumberFormat="1" applyFont="1" applyFill="1" applyBorder="1" applyAlignment="1">
      <alignment horizontal="right"/>
    </xf>
    <xf numFmtId="0" fontId="205" fillId="33" borderId="83" xfId="0" applyFont="1" applyFill="1" applyBorder="1"/>
    <xf numFmtId="2" fontId="205" fillId="33" borderId="33" xfId="0" applyNumberFormat="1" applyFont="1" applyFill="1" applyBorder="1"/>
    <xf numFmtId="2" fontId="205" fillId="33" borderId="71" xfId="0" applyNumberFormat="1" applyFont="1" applyFill="1" applyBorder="1"/>
    <xf numFmtId="2" fontId="205" fillId="33" borderId="81" xfId="0" applyNumberFormat="1" applyFont="1" applyFill="1" applyBorder="1"/>
    <xf numFmtId="2" fontId="205" fillId="33" borderId="82" xfId="0" applyNumberFormat="1" applyFont="1" applyFill="1" applyBorder="1"/>
    <xf numFmtId="2" fontId="205" fillId="56" borderId="33" xfId="0" applyNumberFormat="1" applyFont="1" applyFill="1" applyBorder="1"/>
    <xf numFmtId="2" fontId="205" fillId="33" borderId="41" xfId="0" applyNumberFormat="1" applyFont="1" applyFill="1" applyBorder="1"/>
    <xf numFmtId="2" fontId="205" fillId="56" borderId="71" xfId="0" applyNumberFormat="1" applyFont="1" applyFill="1" applyBorder="1"/>
    <xf numFmtId="2" fontId="205" fillId="56" borderId="81" xfId="0" applyNumberFormat="1" applyFont="1" applyFill="1" applyBorder="1"/>
    <xf numFmtId="2" fontId="205" fillId="56" borderId="83" xfId="0" applyNumberFormat="1" applyFont="1" applyFill="1" applyBorder="1"/>
    <xf numFmtId="2" fontId="205" fillId="59" borderId="41" xfId="0" applyNumberFormat="1" applyFont="1" applyFill="1" applyBorder="1"/>
    <xf numFmtId="2" fontId="205" fillId="33" borderId="83" xfId="0" applyNumberFormat="1" applyFont="1" applyFill="1" applyBorder="1"/>
    <xf numFmtId="2" fontId="175" fillId="60" borderId="141" xfId="0" applyNumberFormat="1" applyFont="1" applyFill="1" applyBorder="1" applyAlignment="1">
      <alignment horizontal="right"/>
    </xf>
    <xf numFmtId="0" fontId="0" fillId="46" borderId="84" xfId="0" applyFill="1" applyBorder="1"/>
    <xf numFmtId="0" fontId="0" fillId="46" borderId="55" xfId="0" applyFill="1" applyBorder="1"/>
    <xf numFmtId="0" fontId="0" fillId="46" borderId="34" xfId="0" applyFill="1" applyBorder="1"/>
    <xf numFmtId="0" fontId="34" fillId="22" borderId="47" xfId="0" applyFont="1" applyFill="1" applyBorder="1" applyAlignment="1">
      <alignment horizontal="center"/>
    </xf>
    <xf numFmtId="0" fontId="32" fillId="43" borderId="24" xfId="0" applyFont="1" applyFill="1" applyBorder="1" applyAlignment="1">
      <alignment horizontal="center"/>
    </xf>
    <xf numFmtId="0" fontId="146" fillId="43" borderId="24" xfId="0" applyFont="1" applyFill="1" applyBorder="1" applyAlignment="1">
      <alignment horizontal="center"/>
    </xf>
    <xf numFmtId="0" fontId="32" fillId="42" borderId="27" xfId="0" applyFont="1" applyFill="1" applyBorder="1" applyAlignment="1">
      <alignment horizontal="center"/>
    </xf>
    <xf numFmtId="0" fontId="32" fillId="43" borderId="2" xfId="0" applyFont="1" applyFill="1" applyBorder="1" applyAlignment="1">
      <alignment horizontal="center"/>
    </xf>
    <xf numFmtId="0" fontId="32" fillId="42" borderId="28" xfId="0" applyFont="1" applyFill="1" applyBorder="1" applyAlignment="1">
      <alignment horizontal="center"/>
    </xf>
    <xf numFmtId="0" fontId="36" fillId="43" borderId="2" xfId="0" applyFont="1" applyFill="1" applyBorder="1" applyAlignment="1">
      <alignment horizontal="center"/>
    </xf>
    <xf numFmtId="0" fontId="32" fillId="38" borderId="2" xfId="0" applyFont="1" applyFill="1" applyBorder="1" applyAlignment="1">
      <alignment horizontal="center"/>
    </xf>
    <xf numFmtId="0" fontId="32" fillId="43" borderId="25" xfId="0" applyFont="1" applyFill="1" applyBorder="1" applyAlignment="1">
      <alignment horizontal="center"/>
    </xf>
    <xf numFmtId="0" fontId="32" fillId="42" borderId="29" xfId="0" applyFont="1" applyFill="1" applyBorder="1" applyAlignment="1">
      <alignment horizontal="center"/>
    </xf>
    <xf numFmtId="0" fontId="32" fillId="43" borderId="34" xfId="0" applyFont="1" applyFill="1" applyBorder="1" applyAlignment="1">
      <alignment horizontal="center"/>
    </xf>
    <xf numFmtId="0" fontId="32" fillId="42" borderId="34" xfId="0" applyFont="1" applyFill="1" applyBorder="1" applyAlignment="1">
      <alignment horizontal="center"/>
    </xf>
    <xf numFmtId="0" fontId="32" fillId="43" borderId="104" xfId="0" applyFont="1" applyFill="1" applyBorder="1" applyAlignment="1">
      <alignment horizontal="center"/>
    </xf>
    <xf numFmtId="0" fontId="33" fillId="42" borderId="45" xfId="0" applyFont="1" applyFill="1" applyBorder="1" applyAlignment="1">
      <alignment horizontal="center"/>
    </xf>
    <xf numFmtId="0" fontId="32" fillId="36" borderId="105" xfId="0" applyFont="1" applyFill="1" applyBorder="1" applyAlignment="1">
      <alignment horizontal="center"/>
    </xf>
    <xf numFmtId="0" fontId="28" fillId="38" borderId="21" xfId="0" applyFont="1" applyFill="1" applyBorder="1" applyAlignment="1">
      <alignment horizontal="center"/>
    </xf>
    <xf numFmtId="164" fontId="28" fillId="38" borderId="27" xfId="0" applyNumberFormat="1" applyFont="1" applyFill="1" applyBorder="1" applyAlignment="1">
      <alignment horizontal="center"/>
    </xf>
    <xf numFmtId="0" fontId="28" fillId="42" borderId="26" xfId="0" applyFont="1" applyFill="1" applyBorder="1" applyAlignment="1">
      <alignment horizontal="center"/>
    </xf>
    <xf numFmtId="164" fontId="28" fillId="42" borderId="45" xfId="0" applyNumberFormat="1" applyFont="1" applyFill="1" applyBorder="1" applyAlignment="1">
      <alignment horizontal="center"/>
    </xf>
    <xf numFmtId="0" fontId="28" fillId="42" borderId="54" xfId="0" applyFont="1" applyFill="1" applyBorder="1" applyAlignment="1">
      <alignment horizontal="center"/>
    </xf>
    <xf numFmtId="164" fontId="29" fillId="42" borderId="48" xfId="0" applyNumberFormat="1" applyFont="1" applyFill="1" applyBorder="1" applyAlignment="1">
      <alignment horizontal="center"/>
    </xf>
    <xf numFmtId="164" fontId="208" fillId="42" borderId="19" xfId="3" applyNumberFormat="1" applyFont="1" applyFill="1" applyBorder="1" applyAlignment="1">
      <alignment horizontal="center" vertical="center"/>
    </xf>
    <xf numFmtId="164" fontId="209" fillId="42" borderId="27" xfId="35" applyNumberFormat="1" applyFont="1" applyFill="1" applyBorder="1" applyAlignment="1">
      <alignment horizontal="center" vertical="center"/>
    </xf>
    <xf numFmtId="164" fontId="210" fillId="42" borderId="19" xfId="0" applyNumberFormat="1" applyFont="1" applyFill="1" applyBorder="1" applyAlignment="1">
      <alignment horizontal="center"/>
    </xf>
    <xf numFmtId="164" fontId="210" fillId="42" borderId="27" xfId="0" applyNumberFormat="1" applyFont="1" applyFill="1" applyBorder="1" applyAlignment="1">
      <alignment horizontal="center"/>
    </xf>
    <xf numFmtId="164" fontId="39" fillId="42" borderId="9" xfId="0" applyNumberFormat="1" applyFont="1" applyFill="1" applyBorder="1" applyAlignment="1">
      <alignment horizontal="center"/>
    </xf>
    <xf numFmtId="164" fontId="165" fillId="42" borderId="9" xfId="0" applyNumberFormat="1" applyFont="1" applyFill="1" applyBorder="1" applyAlignment="1">
      <alignment horizontal="center"/>
    </xf>
    <xf numFmtId="164" fontId="39" fillId="42" borderId="58" xfId="0" applyNumberFormat="1" applyFont="1" applyFill="1" applyBorder="1" applyAlignment="1">
      <alignment horizontal="center"/>
    </xf>
    <xf numFmtId="164" fontId="99" fillId="41" borderId="19" xfId="35" applyNumberFormat="1" applyFont="1" applyFill="1" applyBorder="1" applyAlignment="1">
      <alignment horizontal="center"/>
    </xf>
    <xf numFmtId="0" fontId="131" fillId="43" borderId="24" xfId="0" applyFont="1" applyFill="1" applyBorder="1" applyAlignment="1">
      <alignment horizontal="center"/>
    </xf>
    <xf numFmtId="0" fontId="131" fillId="36" borderId="27" xfId="0" applyFont="1" applyFill="1" applyBorder="1" applyAlignment="1">
      <alignment horizontal="center"/>
    </xf>
    <xf numFmtId="0" fontId="131" fillId="43" borderId="2" xfId="0" applyFont="1" applyFill="1" applyBorder="1" applyAlignment="1">
      <alignment horizontal="center"/>
    </xf>
    <xf numFmtId="0" fontId="131" fillId="36" borderId="28" xfId="0" applyFont="1" applyFill="1" applyBorder="1" applyAlignment="1">
      <alignment horizontal="center"/>
    </xf>
    <xf numFmtId="0" fontId="41" fillId="36" borderId="62" xfId="0" applyFont="1" applyFill="1" applyBorder="1"/>
    <xf numFmtId="0" fontId="128" fillId="42" borderId="38" xfId="0" applyFont="1" applyFill="1" applyBorder="1"/>
    <xf numFmtId="0" fontId="128" fillId="42" borderId="70" xfId="0" applyFont="1" applyFill="1" applyBorder="1"/>
    <xf numFmtId="2" fontId="63" fillId="42" borderId="11" xfId="0" applyNumberFormat="1" applyFont="1" applyFill="1" applyBorder="1" applyAlignment="1">
      <alignment horizontal="center"/>
    </xf>
    <xf numFmtId="1" fontId="155" fillId="37" borderId="50" xfId="0" applyNumberFormat="1" applyFont="1" applyFill="1" applyBorder="1" applyAlignment="1">
      <alignment horizontal="right"/>
    </xf>
    <xf numFmtId="1" fontId="155" fillId="58" borderId="50" xfId="0" applyNumberFormat="1" applyFont="1" applyFill="1" applyBorder="1" applyAlignment="1">
      <alignment horizontal="right"/>
    </xf>
    <xf numFmtId="1" fontId="155" fillId="37" borderId="94" xfId="0" applyNumberFormat="1" applyFont="1" applyFill="1" applyBorder="1" applyAlignment="1">
      <alignment horizontal="right"/>
    </xf>
    <xf numFmtId="0" fontId="214" fillId="0" borderId="0" xfId="0" applyFont="1"/>
    <xf numFmtId="0" fontId="120" fillId="0" borderId="4" xfId="0" applyFont="1" applyBorder="1"/>
    <xf numFmtId="0" fontId="215" fillId="0" borderId="33" xfId="0" applyFont="1" applyBorder="1" applyAlignment="1">
      <alignment horizontal="center"/>
    </xf>
    <xf numFmtId="0" fontId="216" fillId="0" borderId="30" xfId="0" applyFont="1" applyBorder="1" applyAlignment="1">
      <alignment horizontal="left"/>
    </xf>
    <xf numFmtId="0" fontId="216" fillId="0" borderId="50" xfId="0" applyFont="1" applyBorder="1" applyAlignment="1">
      <alignment horizontal="left"/>
    </xf>
    <xf numFmtId="0" fontId="120" fillId="0" borderId="33" xfId="0" applyFont="1" applyBorder="1"/>
    <xf numFmtId="0" fontId="214" fillId="0" borderId="0" xfId="0" applyFont="1" applyAlignment="1">
      <alignment vertical="center"/>
    </xf>
    <xf numFmtId="0" fontId="130" fillId="42" borderId="27" xfId="24" applyFont="1" applyFill="1" applyBorder="1" applyAlignment="1">
      <alignment horizontal="center"/>
    </xf>
    <xf numFmtId="0" fontId="130" fillId="42" borderId="28" xfId="24" applyFont="1" applyFill="1" applyBorder="1" applyAlignment="1">
      <alignment horizontal="center"/>
    </xf>
    <xf numFmtId="0" fontId="130" fillId="42" borderId="29" xfId="24" applyFont="1" applyFill="1" applyBorder="1" applyAlignment="1">
      <alignment horizontal="center"/>
    </xf>
    <xf numFmtId="1" fontId="156" fillId="37" borderId="55" xfId="24" applyNumberFormat="1" applyFont="1" applyFill="1" applyBorder="1" applyAlignment="1">
      <alignment horizontal="center"/>
    </xf>
    <xf numFmtId="164" fontId="127" fillId="63" borderId="80" xfId="0" applyNumberFormat="1" applyFont="1" applyFill="1" applyBorder="1" applyAlignment="1">
      <alignment horizontal="center"/>
    </xf>
    <xf numFmtId="0" fontId="84" fillId="42" borderId="24" xfId="24" applyFont="1" applyFill="1" applyBorder="1" applyAlignment="1">
      <alignment horizontal="center"/>
    </xf>
    <xf numFmtId="0" fontId="66" fillId="42" borderId="27" xfId="24" applyFont="1" applyFill="1" applyBorder="1" applyAlignment="1">
      <alignment horizontal="center"/>
    </xf>
    <xf numFmtId="0" fontId="60" fillId="42" borderId="2" xfId="24" applyFont="1" applyFill="1" applyBorder="1" applyAlignment="1">
      <alignment horizontal="center"/>
    </xf>
    <xf numFmtId="0" fontId="66" fillId="42" borderId="28" xfId="24" applyFont="1" applyFill="1" applyBorder="1" applyAlignment="1">
      <alignment horizontal="center"/>
    </xf>
    <xf numFmtId="0" fontId="60" fillId="42" borderId="2" xfId="0" applyFont="1" applyFill="1" applyBorder="1" applyAlignment="1">
      <alignment horizontal="center"/>
    </xf>
    <xf numFmtId="0" fontId="144" fillId="42" borderId="2" xfId="0" applyFont="1" applyFill="1" applyBorder="1" applyAlignment="1">
      <alignment horizontal="center"/>
    </xf>
    <xf numFmtId="0" fontId="60" fillId="42" borderId="25" xfId="0" applyFont="1" applyFill="1" applyBorder="1" applyAlignment="1">
      <alignment horizontal="center"/>
    </xf>
    <xf numFmtId="0" fontId="66" fillId="42" borderId="29" xfId="24" applyFont="1" applyFill="1" applyBorder="1" applyAlignment="1">
      <alignment horizontal="center"/>
    </xf>
    <xf numFmtId="1" fontId="161" fillId="37" borderId="12" xfId="0" applyNumberFormat="1" applyFont="1" applyFill="1" applyBorder="1" applyAlignment="1">
      <alignment horizontal="center"/>
    </xf>
    <xf numFmtId="164" fontId="126" fillId="63" borderId="80" xfId="0" applyNumberFormat="1" applyFont="1" applyFill="1" applyBorder="1" applyAlignment="1">
      <alignment horizontal="center"/>
    </xf>
    <xf numFmtId="0" fontId="34" fillId="42" borderId="8" xfId="0" applyFont="1" applyFill="1" applyBorder="1"/>
    <xf numFmtId="164" fontId="126" fillId="63" borderId="37" xfId="0" applyNumberFormat="1" applyFont="1" applyFill="1" applyBorder="1" applyAlignment="1">
      <alignment horizontal="center"/>
    </xf>
    <xf numFmtId="164" fontId="126" fillId="63" borderId="77" xfId="0" applyNumberFormat="1" applyFont="1" applyFill="1" applyBorder="1" applyAlignment="1">
      <alignment horizontal="center"/>
    </xf>
    <xf numFmtId="0" fontId="34" fillId="42" borderId="57" xfId="0" applyFont="1" applyFill="1" applyBorder="1"/>
    <xf numFmtId="0" fontId="219" fillId="23" borderId="15" xfId="0" applyFont="1" applyFill="1" applyBorder="1" applyAlignment="1">
      <alignment horizontal="center"/>
    </xf>
    <xf numFmtId="2" fontId="220" fillId="28" borderId="66" xfId="0" applyNumberFormat="1" applyFont="1" applyFill="1" applyBorder="1" applyAlignment="1">
      <alignment horizontal="center"/>
    </xf>
    <xf numFmtId="0" fontId="219" fillId="23" borderId="7" xfId="0" applyFont="1" applyFill="1" applyBorder="1" applyAlignment="1">
      <alignment horizontal="center"/>
    </xf>
    <xf numFmtId="0" fontId="219" fillId="41" borderId="27" xfId="0" applyFont="1" applyFill="1" applyBorder="1" applyAlignment="1">
      <alignment horizontal="center" vertical="center"/>
    </xf>
    <xf numFmtId="0" fontId="219" fillId="41" borderId="21" xfId="0" applyFont="1" applyFill="1" applyBorder="1" applyAlignment="1">
      <alignment horizontal="center" vertical="center"/>
    </xf>
    <xf numFmtId="0" fontId="219" fillId="65" borderId="21" xfId="0" applyFont="1" applyFill="1" applyBorder="1" applyAlignment="1">
      <alignment horizontal="center" vertical="center"/>
    </xf>
    <xf numFmtId="0" fontId="219" fillId="41" borderId="26" xfId="0" applyFont="1" applyFill="1" applyBorder="1" applyAlignment="1">
      <alignment horizontal="center" vertical="center"/>
    </xf>
    <xf numFmtId="2" fontId="220" fillId="28" borderId="59" xfId="0" applyNumberFormat="1" applyFont="1" applyFill="1" applyBorder="1" applyAlignment="1">
      <alignment horizontal="center"/>
    </xf>
    <xf numFmtId="0" fontId="221" fillId="0" borderId="16" xfId="0" applyFont="1" applyBorder="1" applyAlignment="1">
      <alignment horizontal="center"/>
    </xf>
    <xf numFmtId="0" fontId="221" fillId="37" borderId="12" xfId="0" applyFont="1" applyFill="1" applyBorder="1" applyAlignment="1">
      <alignment horizontal="center" vertical="center"/>
    </xf>
    <xf numFmtId="2" fontId="222" fillId="28" borderId="93" xfId="0" applyNumberFormat="1" applyFont="1" applyFill="1" applyBorder="1" applyAlignment="1">
      <alignment horizontal="center"/>
    </xf>
    <xf numFmtId="0" fontId="62" fillId="37" borderId="48" xfId="0" applyFont="1" applyFill="1" applyBorder="1" applyAlignment="1">
      <alignment horizontal="center" vertical="center"/>
    </xf>
    <xf numFmtId="0" fontId="62" fillId="37" borderId="49" xfId="0" applyFont="1" applyFill="1" applyBorder="1" applyAlignment="1">
      <alignment horizontal="center" vertical="center"/>
    </xf>
    <xf numFmtId="0" fontId="62" fillId="42" borderId="49" xfId="0" applyFont="1" applyFill="1" applyBorder="1" applyAlignment="1">
      <alignment horizontal="center" vertical="center"/>
    </xf>
    <xf numFmtId="0" fontId="223" fillId="23" borderId="10" xfId="0" applyFont="1" applyFill="1" applyBorder="1" applyAlignment="1">
      <alignment horizontal="center"/>
    </xf>
    <xf numFmtId="1" fontId="224" fillId="0" borderId="19" xfId="0" applyNumberFormat="1" applyFont="1" applyBorder="1" applyAlignment="1">
      <alignment horizontal="center" vertical="center"/>
    </xf>
    <xf numFmtId="2" fontId="224" fillId="28" borderId="66" xfId="0" applyNumberFormat="1" applyFont="1" applyFill="1" applyBorder="1"/>
    <xf numFmtId="0" fontId="86" fillId="0" borderId="135" xfId="0" applyFont="1" applyBorder="1" applyAlignment="1">
      <alignment horizontal="center" vertical="center" wrapText="1"/>
    </xf>
    <xf numFmtId="0" fontId="179" fillId="0" borderId="79" xfId="0" applyFont="1" applyBorder="1" applyAlignment="1">
      <alignment horizontal="left"/>
    </xf>
    <xf numFmtId="0" fontId="179" fillId="0" borderId="56" xfId="0" applyFont="1" applyBorder="1" applyAlignment="1">
      <alignment horizontal="left"/>
    </xf>
    <xf numFmtId="0" fontId="180" fillId="0" borderId="56" xfId="0" applyFont="1" applyBorder="1" applyAlignment="1">
      <alignment horizontal="left"/>
    </xf>
    <xf numFmtId="0" fontId="181" fillId="0" borderId="56" xfId="0" applyFont="1" applyBorder="1" applyAlignment="1">
      <alignment horizontal="left"/>
    </xf>
    <xf numFmtId="0" fontId="175" fillId="0" borderId="56" xfId="0" applyFont="1" applyBorder="1" applyAlignment="1">
      <alignment horizontal="left"/>
    </xf>
    <xf numFmtId="0" fontId="178" fillId="0" borderId="56" xfId="0" applyFont="1" applyBorder="1" applyAlignment="1">
      <alignment horizontal="left"/>
    </xf>
    <xf numFmtId="0" fontId="178" fillId="0" borderId="76" xfId="0" applyFont="1" applyBorder="1" applyAlignment="1">
      <alignment horizontal="left"/>
    </xf>
    <xf numFmtId="2" fontId="205" fillId="33" borderId="42" xfId="0" applyNumberFormat="1" applyFont="1" applyFill="1" applyBorder="1"/>
    <xf numFmtId="0" fontId="176" fillId="33" borderId="33" xfId="0" applyFont="1" applyFill="1" applyBorder="1" applyAlignment="1">
      <alignment horizontal="center" vertical="center" wrapText="1"/>
    </xf>
    <xf numFmtId="2" fontId="192" fillId="33" borderId="98" xfId="0" applyNumberFormat="1" applyFont="1" applyFill="1" applyBorder="1" applyAlignment="1">
      <alignment horizontal="right"/>
    </xf>
    <xf numFmtId="2" fontId="190" fillId="33" borderId="94" xfId="0" applyNumberFormat="1" applyFont="1" applyFill="1" applyBorder="1" applyAlignment="1">
      <alignment horizontal="right"/>
    </xf>
    <xf numFmtId="0" fontId="86" fillId="0" borderId="44" xfId="0" applyFont="1" applyBorder="1" applyAlignment="1">
      <alignment horizontal="center" vertical="center" wrapText="1"/>
    </xf>
    <xf numFmtId="0" fontId="225" fillId="0" borderId="138" xfId="0" applyFont="1" applyBorder="1" applyAlignment="1">
      <alignment horizontal="center"/>
    </xf>
    <xf numFmtId="0" fontId="225" fillId="0" borderId="139" xfId="0" applyFont="1" applyBorder="1" applyAlignment="1">
      <alignment horizontal="center"/>
    </xf>
    <xf numFmtId="0" fontId="226" fillId="0" borderId="139" xfId="0" applyFont="1" applyBorder="1" applyAlignment="1">
      <alignment horizontal="center"/>
    </xf>
    <xf numFmtId="0" fontId="227" fillId="0" borderId="139" xfId="0" applyFont="1" applyBorder="1" applyAlignment="1">
      <alignment horizontal="center"/>
    </xf>
    <xf numFmtId="0" fontId="205" fillId="0" borderId="139" xfId="0" applyFont="1" applyBorder="1" applyAlignment="1">
      <alignment horizontal="center"/>
    </xf>
    <xf numFmtId="0" fontId="156" fillId="0" borderId="139" xfId="0" applyFont="1" applyBorder="1" applyAlignment="1">
      <alignment horizontal="center"/>
    </xf>
    <xf numFmtId="0" fontId="156" fillId="0" borderId="140" xfId="0" applyFont="1" applyBorder="1" applyAlignment="1">
      <alignment horizontal="center"/>
    </xf>
    <xf numFmtId="0" fontId="123" fillId="66" borderId="19" xfId="24" applyFont="1" applyFill="1" applyBorder="1" applyAlignment="1">
      <alignment horizontal="center"/>
    </xf>
    <xf numFmtId="0" fontId="123" fillId="66" borderId="21" xfId="24" applyFont="1" applyFill="1" applyBorder="1" applyAlignment="1">
      <alignment horizontal="center"/>
    </xf>
    <xf numFmtId="0" fontId="123" fillId="66" borderId="26" xfId="24" applyFont="1" applyFill="1" applyBorder="1" applyAlignment="1">
      <alignment horizontal="center"/>
    </xf>
    <xf numFmtId="0" fontId="32" fillId="66" borderId="19" xfId="0" applyFont="1" applyFill="1" applyBorder="1" applyAlignment="1">
      <alignment horizontal="center"/>
    </xf>
    <xf numFmtId="0" fontId="141" fillId="66" borderId="19" xfId="0" applyFont="1" applyFill="1" applyBorder="1" applyAlignment="1">
      <alignment horizontal="center"/>
    </xf>
    <xf numFmtId="0" fontId="142" fillId="66" borderId="19" xfId="0" applyFont="1" applyFill="1" applyBorder="1" applyAlignment="1">
      <alignment horizontal="center"/>
    </xf>
    <xf numFmtId="0" fontId="41" fillId="67" borderId="18" xfId="0" applyFont="1" applyFill="1" applyBorder="1"/>
    <xf numFmtId="0" fontId="35" fillId="66" borderId="19" xfId="0" applyFont="1" applyFill="1" applyBorder="1" applyAlignment="1">
      <alignment horizontal="center"/>
    </xf>
    <xf numFmtId="0" fontId="142" fillId="68" borderId="19" xfId="0" applyFont="1" applyFill="1" applyBorder="1" applyAlignment="1">
      <alignment horizontal="center"/>
    </xf>
    <xf numFmtId="0" fontId="32" fillId="66" borderId="54" xfId="0" applyFont="1" applyFill="1" applyBorder="1" applyAlignment="1">
      <alignment horizontal="center"/>
    </xf>
    <xf numFmtId="0" fontId="32" fillId="66" borderId="55" xfId="0" applyFont="1" applyFill="1" applyBorder="1" applyAlignment="1">
      <alignment horizontal="center"/>
    </xf>
    <xf numFmtId="0" fontId="41" fillId="67" borderId="65" xfId="0" applyFont="1" applyFill="1" applyBorder="1"/>
    <xf numFmtId="0" fontId="120" fillId="0" borderId="0" xfId="0" applyFont="1"/>
    <xf numFmtId="0" fontId="216" fillId="0" borderId="98" xfId="0" applyFont="1" applyBorder="1" applyAlignment="1">
      <alignment horizontal="left"/>
    </xf>
    <xf numFmtId="0" fontId="216" fillId="0" borderId="94" xfId="0" applyFont="1" applyBorder="1" applyAlignment="1">
      <alignment horizontal="left"/>
    </xf>
    <xf numFmtId="0" fontId="120" fillId="23" borderId="33" xfId="0" applyFont="1" applyFill="1" applyBorder="1"/>
    <xf numFmtId="0" fontId="127" fillId="42" borderId="88" xfId="0" applyFont="1" applyFill="1" applyBorder="1" applyAlignment="1">
      <alignment horizontal="center"/>
    </xf>
    <xf numFmtId="0" fontId="127" fillId="42" borderId="38" xfId="0" applyFont="1" applyFill="1" applyBorder="1" applyAlignment="1">
      <alignment horizontal="center"/>
    </xf>
    <xf numFmtId="0" fontId="127" fillId="38" borderId="38" xfId="0" applyFont="1" applyFill="1" applyBorder="1" applyAlignment="1">
      <alignment horizontal="center"/>
    </xf>
    <xf numFmtId="0" fontId="127" fillId="42" borderId="70" xfId="0" applyFont="1" applyFill="1" applyBorder="1" applyAlignment="1">
      <alignment horizontal="center"/>
    </xf>
    <xf numFmtId="0" fontId="130" fillId="67" borderId="19" xfId="24" applyFont="1" applyFill="1" applyBorder="1" applyAlignment="1">
      <alignment horizontal="center"/>
    </xf>
    <xf numFmtId="0" fontId="130" fillId="67" borderId="21" xfId="24" applyFont="1" applyFill="1" applyBorder="1" applyAlignment="1">
      <alignment horizontal="center"/>
    </xf>
    <xf numFmtId="0" fontId="218" fillId="67" borderId="21" xfId="24" applyFont="1" applyFill="1" applyBorder="1" applyAlignment="1">
      <alignment horizontal="center"/>
    </xf>
    <xf numFmtId="0" fontId="130" fillId="67" borderId="26" xfId="24" applyFont="1" applyFill="1" applyBorder="1" applyAlignment="1">
      <alignment horizontal="center"/>
    </xf>
    <xf numFmtId="0" fontId="130" fillId="70" borderId="21" xfId="24" applyFont="1" applyFill="1" applyBorder="1" applyAlignment="1">
      <alignment horizontal="center"/>
    </xf>
    <xf numFmtId="2" fontId="228" fillId="22" borderId="59" xfId="36" applyNumberFormat="1" applyFont="1" applyFill="1" applyBorder="1"/>
    <xf numFmtId="1" fontId="152" fillId="59" borderId="98" xfId="0" applyNumberFormat="1" applyFont="1" applyFill="1" applyBorder="1" applyAlignment="1">
      <alignment horizontal="center"/>
    </xf>
    <xf numFmtId="1" fontId="152" fillId="59" borderId="50" xfId="0" applyNumberFormat="1" applyFont="1" applyFill="1" applyBorder="1" applyAlignment="1">
      <alignment horizontal="center"/>
    </xf>
    <xf numFmtId="1" fontId="152" fillId="37" borderId="50" xfId="0" applyNumberFormat="1" applyFont="1" applyFill="1" applyBorder="1" applyAlignment="1">
      <alignment horizontal="center"/>
    </xf>
    <xf numFmtId="1" fontId="152" fillId="61" borderId="50" xfId="0" applyNumberFormat="1" applyFont="1" applyFill="1" applyBorder="1" applyAlignment="1">
      <alignment horizontal="center"/>
    </xf>
    <xf numFmtId="1" fontId="152" fillId="37" borderId="94" xfId="0" applyNumberFormat="1" applyFont="1" applyFill="1" applyBorder="1" applyAlignment="1">
      <alignment horizontal="center"/>
    </xf>
    <xf numFmtId="164" fontId="137" fillId="42" borderId="19" xfId="3" applyNumberFormat="1" applyFont="1" applyFill="1" applyBorder="1" applyAlignment="1">
      <alignment horizontal="center"/>
    </xf>
    <xf numFmtId="164" fontId="137" fillId="42" borderId="54" xfId="3" applyNumberFormat="1" applyFont="1" applyFill="1" applyBorder="1" applyAlignment="1">
      <alignment horizontal="center"/>
    </xf>
    <xf numFmtId="164" fontId="137" fillId="42" borderId="55" xfId="3" applyNumberFormat="1" applyFont="1" applyFill="1" applyBorder="1" applyAlignment="1">
      <alignment horizontal="center"/>
    </xf>
    <xf numFmtId="164" fontId="137" fillId="67" borderId="19" xfId="3" applyNumberFormat="1" applyFont="1" applyFill="1" applyBorder="1" applyAlignment="1">
      <alignment horizontal="center"/>
    </xf>
    <xf numFmtId="164" fontId="137" fillId="67" borderId="54" xfId="3" applyNumberFormat="1" applyFont="1" applyFill="1" applyBorder="1" applyAlignment="1">
      <alignment horizontal="center"/>
    </xf>
    <xf numFmtId="164" fontId="97" fillId="68" borderId="9" xfId="35" applyNumberFormat="1" applyFont="1" applyFill="1" applyBorder="1" applyAlignment="1">
      <alignment horizontal="center"/>
    </xf>
    <xf numFmtId="0" fontId="65" fillId="67" borderId="99" xfId="24" applyFont="1" applyFill="1" applyBorder="1" applyAlignment="1">
      <alignment horizontal="center"/>
    </xf>
    <xf numFmtId="0" fontId="65" fillId="67" borderId="100" xfId="24" applyFont="1" applyFill="1" applyBorder="1" applyAlignment="1">
      <alignment horizontal="center"/>
    </xf>
    <xf numFmtId="0" fontId="132" fillId="67" borderId="100" xfId="24" applyFont="1" applyFill="1" applyBorder="1" applyAlignment="1">
      <alignment horizontal="center"/>
    </xf>
    <xf numFmtId="0" fontId="79" fillId="67" borderId="100" xfId="24" applyFont="1" applyFill="1" applyBorder="1" applyAlignment="1">
      <alignment horizontal="center"/>
    </xf>
    <xf numFmtId="0" fontId="130" fillId="67" borderId="100" xfId="24" applyFont="1" applyFill="1" applyBorder="1" applyAlignment="1">
      <alignment horizontal="center"/>
    </xf>
    <xf numFmtId="0" fontId="65" fillId="67" borderId="101" xfId="24" applyFont="1" applyFill="1" applyBorder="1" applyAlignment="1">
      <alignment horizontal="center"/>
    </xf>
    <xf numFmtId="0" fontId="131" fillId="71" borderId="24" xfId="0" applyFont="1" applyFill="1" applyBorder="1" applyAlignment="1">
      <alignment horizontal="center"/>
    </xf>
    <xf numFmtId="0" fontId="131" fillId="71" borderId="2" xfId="0" applyFont="1" applyFill="1" applyBorder="1" applyAlignment="1">
      <alignment horizontal="center"/>
    </xf>
    <xf numFmtId="0" fontId="42" fillId="71" borderId="18" xfId="0" applyFont="1" applyFill="1" applyBorder="1"/>
    <xf numFmtId="0" fontId="32" fillId="72" borderId="24" xfId="0" applyFont="1" applyFill="1" applyBorder="1" applyAlignment="1">
      <alignment horizontal="center"/>
    </xf>
    <xf numFmtId="0" fontId="32" fillId="72" borderId="2" xfId="0" applyFont="1" applyFill="1" applyBorder="1" applyAlignment="1">
      <alignment horizontal="center"/>
    </xf>
    <xf numFmtId="0" fontId="32" fillId="73" borderId="2" xfId="0" applyFont="1" applyFill="1" applyBorder="1" applyAlignment="1">
      <alignment horizontal="center"/>
    </xf>
    <xf numFmtId="0" fontId="36" fillId="72" borderId="2" xfId="0" applyFont="1" applyFill="1" applyBorder="1" applyAlignment="1">
      <alignment horizontal="center"/>
    </xf>
    <xf numFmtId="0" fontId="32" fillId="72" borderId="25" xfId="0" applyFont="1" applyFill="1" applyBorder="1" applyAlignment="1">
      <alignment horizontal="center"/>
    </xf>
    <xf numFmtId="0" fontId="32" fillId="72" borderId="34" xfId="0" applyFont="1" applyFill="1" applyBorder="1" applyAlignment="1">
      <alignment horizontal="center"/>
    </xf>
    <xf numFmtId="0" fontId="32" fillId="72" borderId="104" xfId="0" applyFont="1" applyFill="1" applyBorder="1" applyAlignment="1">
      <alignment horizontal="center"/>
    </xf>
    <xf numFmtId="0" fontId="62" fillId="46" borderId="49" xfId="0" applyFont="1" applyFill="1" applyBorder="1" applyAlignment="1">
      <alignment horizontal="center" vertical="center"/>
    </xf>
    <xf numFmtId="0" fontId="62" fillId="46" borderId="102" xfId="0" applyFont="1" applyFill="1" applyBorder="1" applyAlignment="1">
      <alignment horizontal="center" vertical="center"/>
    </xf>
    <xf numFmtId="0" fontId="149" fillId="67" borderId="48" xfId="0" applyFont="1" applyFill="1" applyBorder="1" applyAlignment="1">
      <alignment horizontal="center"/>
    </xf>
    <xf numFmtId="0" fontId="219" fillId="74" borderId="19" xfId="0" applyFont="1" applyFill="1" applyBorder="1" applyAlignment="1">
      <alignment horizontal="center" vertical="center"/>
    </xf>
    <xf numFmtId="0" fontId="219" fillId="74" borderId="27" xfId="0" applyFont="1" applyFill="1" applyBorder="1" applyAlignment="1">
      <alignment horizontal="center" vertical="center"/>
    </xf>
    <xf numFmtId="0" fontId="219" fillId="74" borderId="21" xfId="0" applyFont="1" applyFill="1" applyBorder="1" applyAlignment="1">
      <alignment horizontal="center" vertical="center"/>
    </xf>
    <xf numFmtId="0" fontId="0" fillId="0" borderId="0" xfId="0" applyAlignment="1">
      <alignment horizontal="center" vertical="center"/>
    </xf>
    <xf numFmtId="0" fontId="201" fillId="49" borderId="0" xfId="0" applyFont="1" applyFill="1" applyAlignment="1">
      <alignment horizontal="center" vertical="center"/>
    </xf>
    <xf numFmtId="0" fontId="0" fillId="49" borderId="0" xfId="0" applyFill="1" applyAlignment="1">
      <alignment horizontal="center" vertical="center"/>
    </xf>
    <xf numFmtId="0" fontId="123" fillId="66" borderId="24" xfId="24" applyFont="1" applyFill="1" applyBorder="1" applyAlignment="1">
      <alignment horizontal="center"/>
    </xf>
    <xf numFmtId="0" fontId="68" fillId="66" borderId="2" xfId="24" applyFont="1" applyFill="1" applyBorder="1" applyAlignment="1">
      <alignment horizontal="center"/>
    </xf>
    <xf numFmtId="0" fontId="35" fillId="66" borderId="2" xfId="24" applyFont="1" applyFill="1" applyBorder="1" applyAlignment="1">
      <alignment horizontal="center"/>
    </xf>
    <xf numFmtId="0" fontId="124" fillId="66" borderId="2" xfId="24" applyFont="1" applyFill="1" applyBorder="1" applyAlignment="1">
      <alignment horizontal="center"/>
    </xf>
    <xf numFmtId="0" fontId="147" fillId="66" borderId="2" xfId="24" applyFont="1" applyFill="1" applyBorder="1" applyAlignment="1">
      <alignment horizontal="center"/>
    </xf>
    <xf numFmtId="0" fontId="131" fillId="66" borderId="2" xfId="24" applyFont="1" applyFill="1" applyBorder="1" applyAlignment="1">
      <alignment horizontal="center"/>
    </xf>
    <xf numFmtId="0" fontId="68" fillId="66" borderId="25" xfId="24" applyFont="1" applyFill="1" applyBorder="1" applyAlignment="1">
      <alignment horizontal="center"/>
    </xf>
    <xf numFmtId="0" fontId="79" fillId="67" borderId="24" xfId="24" applyFont="1" applyFill="1" applyBorder="1" applyAlignment="1">
      <alignment horizontal="center"/>
    </xf>
    <xf numFmtId="0" fontId="68" fillId="67" borderId="2" xfId="24" applyFont="1" applyFill="1" applyBorder="1" applyAlignment="1">
      <alignment horizontal="center"/>
    </xf>
    <xf numFmtId="0" fontId="143" fillId="67" borderId="2" xfId="24" applyFont="1" applyFill="1" applyBorder="1" applyAlignment="1">
      <alignment horizontal="center"/>
    </xf>
    <xf numFmtId="0" fontId="35" fillId="67" borderId="2" xfId="24" applyFont="1" applyFill="1" applyBorder="1" applyAlignment="1">
      <alignment horizontal="center"/>
    </xf>
    <xf numFmtId="0" fontId="35" fillId="67" borderId="2" xfId="0" applyFont="1" applyFill="1" applyBorder="1" applyAlignment="1">
      <alignment horizontal="center"/>
    </xf>
    <xf numFmtId="0" fontId="68" fillId="67" borderId="2" xfId="0" applyFont="1" applyFill="1" applyBorder="1" applyAlignment="1">
      <alignment horizontal="center"/>
    </xf>
    <xf numFmtId="0" fontId="142" fillId="67" borderId="2" xfId="0" applyFont="1" applyFill="1" applyBorder="1" applyAlignment="1">
      <alignment horizontal="center"/>
    </xf>
    <xf numFmtId="0" fontId="68" fillId="67" borderId="25" xfId="0" applyFont="1" applyFill="1" applyBorder="1" applyAlignment="1">
      <alignment horizontal="center"/>
    </xf>
    <xf numFmtId="0" fontId="130" fillId="67" borderId="24" xfId="24" applyFont="1" applyFill="1" applyBorder="1" applyAlignment="1">
      <alignment horizontal="center"/>
    </xf>
    <xf numFmtId="0" fontId="131" fillId="67" borderId="2" xfId="24" applyFont="1" applyFill="1" applyBorder="1" applyAlignment="1">
      <alignment horizontal="center"/>
    </xf>
    <xf numFmtId="0" fontId="131" fillId="67" borderId="2" xfId="0" applyFont="1" applyFill="1" applyBorder="1" applyAlignment="1">
      <alignment horizontal="center"/>
    </xf>
    <xf numFmtId="0" fontId="131" fillId="67" borderId="25" xfId="0" applyFont="1" applyFill="1" applyBorder="1" applyAlignment="1">
      <alignment horizontal="center"/>
    </xf>
    <xf numFmtId="0" fontId="57" fillId="76" borderId="16" xfId="26" applyFont="1" applyFill="1" applyBorder="1" applyAlignment="1">
      <alignment horizontal="center"/>
    </xf>
    <xf numFmtId="0" fontId="130" fillId="71" borderId="14" xfId="24" applyFont="1" applyFill="1" applyBorder="1" applyAlignment="1">
      <alignment horizontal="center"/>
    </xf>
    <xf numFmtId="1" fontId="131" fillId="71" borderId="20" xfId="24" applyNumberFormat="1" applyFont="1" applyFill="1" applyBorder="1"/>
    <xf numFmtId="1" fontId="131" fillId="71" borderId="51" xfId="24" applyNumberFormat="1" applyFont="1" applyFill="1" applyBorder="1"/>
    <xf numFmtId="164" fontId="127" fillId="62" borderId="39" xfId="0" applyNumberFormat="1" applyFont="1" applyFill="1" applyBorder="1" applyAlignment="1">
      <alignment horizontal="right"/>
    </xf>
    <xf numFmtId="164" fontId="127" fillId="62" borderId="109" xfId="0" applyNumberFormat="1" applyFont="1" applyFill="1" applyBorder="1" applyAlignment="1">
      <alignment horizontal="right"/>
    </xf>
    <xf numFmtId="164" fontId="127" fillId="62" borderId="110" xfId="0" applyNumberFormat="1" applyFont="1" applyFill="1" applyBorder="1" applyAlignment="1">
      <alignment horizontal="right"/>
    </xf>
    <xf numFmtId="164" fontId="127" fillId="77" borderId="109" xfId="0" applyNumberFormat="1" applyFont="1" applyFill="1" applyBorder="1" applyAlignment="1">
      <alignment horizontal="right"/>
    </xf>
    <xf numFmtId="0" fontId="34" fillId="67" borderId="2" xfId="24" applyFont="1" applyFill="1" applyBorder="1" applyAlignment="1">
      <alignment horizontal="center"/>
    </xf>
    <xf numFmtId="0" fontId="142" fillId="67" borderId="2" xfId="24" applyFont="1" applyFill="1" applyBorder="1" applyAlignment="1">
      <alignment horizontal="center"/>
    </xf>
    <xf numFmtId="0" fontId="34" fillId="67" borderId="2" xfId="0" applyFont="1" applyFill="1" applyBorder="1" applyAlignment="1">
      <alignment horizontal="center"/>
    </xf>
    <xf numFmtId="0" fontId="84" fillId="67" borderId="24" xfId="24" applyFont="1" applyFill="1" applyBorder="1" applyAlignment="1">
      <alignment horizontal="center"/>
    </xf>
    <xf numFmtId="0" fontId="60" fillId="67" borderId="2" xfId="24" applyFont="1" applyFill="1" applyBorder="1" applyAlignment="1">
      <alignment horizontal="center"/>
    </xf>
    <xf numFmtId="0" fontId="144" fillId="67" borderId="2" xfId="24" applyFont="1" applyFill="1" applyBorder="1" applyAlignment="1">
      <alignment horizontal="center"/>
    </xf>
    <xf numFmtId="0" fontId="60" fillId="67" borderId="2" xfId="0" applyFont="1" applyFill="1" applyBorder="1" applyAlignment="1">
      <alignment horizontal="center"/>
    </xf>
    <xf numFmtId="0" fontId="60" fillId="67" borderId="25" xfId="0" applyFont="1" applyFill="1" applyBorder="1" applyAlignment="1">
      <alignment horizontal="center"/>
    </xf>
    <xf numFmtId="0" fontId="65" fillId="66" borderId="24" xfId="24" applyFont="1" applyFill="1" applyBorder="1" applyAlignment="1">
      <alignment horizontal="center"/>
    </xf>
    <xf numFmtId="164" fontId="209" fillId="67" borderId="27" xfId="35" applyNumberFormat="1" applyFont="1" applyFill="1" applyBorder="1" applyAlignment="1">
      <alignment horizontal="center" vertical="center"/>
    </xf>
    <xf numFmtId="0" fontId="131" fillId="66" borderId="24" xfId="0" applyFont="1" applyFill="1" applyBorder="1" applyAlignment="1">
      <alignment horizontal="center"/>
    </xf>
    <xf numFmtId="0" fontId="131" fillId="66" borderId="2" xfId="0" applyFont="1" applyFill="1" applyBorder="1" applyAlignment="1">
      <alignment horizontal="center"/>
    </xf>
    <xf numFmtId="0" fontId="142" fillId="66" borderId="2" xfId="0" applyFont="1" applyFill="1" applyBorder="1" applyAlignment="1">
      <alignment horizontal="center"/>
    </xf>
    <xf numFmtId="164" fontId="18" fillId="67" borderId="48" xfId="0" applyNumberFormat="1" applyFont="1" applyFill="1" applyBorder="1" applyAlignment="1">
      <alignment horizontal="center"/>
    </xf>
    <xf numFmtId="0" fontId="142" fillId="66" borderId="2" xfId="24" applyFont="1" applyFill="1" applyBorder="1" applyAlignment="1">
      <alignment horizontal="center"/>
    </xf>
    <xf numFmtId="0" fontId="65" fillId="67" borderId="24" xfId="24" applyFont="1" applyFill="1" applyBorder="1" applyAlignment="1">
      <alignment horizontal="center"/>
    </xf>
    <xf numFmtId="0" fontId="16" fillId="67" borderId="2" xfId="24" applyFont="1" applyFill="1" applyBorder="1" applyAlignment="1">
      <alignment horizontal="center"/>
    </xf>
    <xf numFmtId="0" fontId="32" fillId="78" borderId="24" xfId="0" applyFont="1" applyFill="1" applyBorder="1" applyAlignment="1">
      <alignment horizontal="center"/>
    </xf>
    <xf numFmtId="0" fontId="147" fillId="78" borderId="24" xfId="0" applyFont="1" applyFill="1" applyBorder="1" applyAlignment="1">
      <alignment horizontal="center"/>
    </xf>
    <xf numFmtId="0" fontId="32" fillId="78" borderId="104" xfId="0" applyFont="1" applyFill="1" applyBorder="1" applyAlignment="1">
      <alignment horizontal="center"/>
    </xf>
    <xf numFmtId="0" fontId="32" fillId="66" borderId="24" xfId="0" applyFont="1" applyFill="1" applyBorder="1" applyAlignment="1">
      <alignment horizontal="center"/>
    </xf>
    <xf numFmtId="0" fontId="32" fillId="66" borderId="2" xfId="0" applyFont="1" applyFill="1" applyBorder="1" applyAlignment="1">
      <alignment horizontal="center"/>
    </xf>
    <xf numFmtId="0" fontId="32" fillId="66" borderId="25" xfId="0" applyFont="1" applyFill="1" applyBorder="1" applyAlignment="1">
      <alignment horizontal="center"/>
    </xf>
    <xf numFmtId="0" fontId="32" fillId="66" borderId="34" xfId="0" applyFont="1" applyFill="1" applyBorder="1" applyAlignment="1">
      <alignment horizontal="center"/>
    </xf>
    <xf numFmtId="0" fontId="32" fillId="66" borderId="104" xfId="0" applyFont="1" applyFill="1" applyBorder="1" applyAlignment="1">
      <alignment horizontal="center"/>
    </xf>
    <xf numFmtId="164" fontId="209" fillId="79" borderId="27" xfId="35" applyNumberFormat="1" applyFont="1" applyFill="1" applyBorder="1" applyAlignment="1">
      <alignment horizontal="center" vertical="center"/>
    </xf>
    <xf numFmtId="164" fontId="39" fillId="67" borderId="9" xfId="0" applyNumberFormat="1" applyFont="1" applyFill="1" applyBorder="1" applyAlignment="1">
      <alignment horizontal="center"/>
    </xf>
    <xf numFmtId="0" fontId="147" fillId="66" borderId="24" xfId="0" applyFont="1" applyFill="1" applyBorder="1" applyAlignment="1">
      <alignment horizontal="center"/>
    </xf>
    <xf numFmtId="0" fontId="230" fillId="67" borderId="80" xfId="24" applyFont="1" applyFill="1" applyBorder="1" applyAlignment="1">
      <alignment horizontal="center"/>
    </xf>
    <xf numFmtId="0" fontId="230" fillId="67" borderId="78" xfId="24" applyFont="1" applyFill="1" applyBorder="1" applyAlignment="1">
      <alignment horizontal="center"/>
    </xf>
    <xf numFmtId="0" fontId="231" fillId="67" borderId="78" xfId="24" applyFont="1" applyFill="1" applyBorder="1" applyAlignment="1">
      <alignment horizontal="center"/>
    </xf>
    <xf numFmtId="0" fontId="231" fillId="42" borderId="78" xfId="24" applyFont="1" applyFill="1" applyBorder="1" applyAlignment="1">
      <alignment horizontal="center"/>
    </xf>
    <xf numFmtId="0" fontId="231" fillId="42" borderId="54" xfId="24" applyFont="1" applyFill="1" applyBorder="1" applyAlignment="1">
      <alignment horizontal="center"/>
    </xf>
    <xf numFmtId="0" fontId="231" fillId="42" borderId="104" xfId="24" applyFont="1" applyFill="1" applyBorder="1" applyAlignment="1">
      <alignment horizontal="center"/>
    </xf>
    <xf numFmtId="0" fontId="231" fillId="42" borderId="107" xfId="24" applyFont="1" applyFill="1" applyBorder="1" applyAlignment="1">
      <alignment horizontal="center"/>
    </xf>
    <xf numFmtId="1" fontId="232" fillId="29" borderId="11" xfId="24" applyNumberFormat="1" applyFont="1" applyFill="1" applyBorder="1" applyAlignment="1">
      <alignment horizontal="center"/>
    </xf>
    <xf numFmtId="0" fontId="231" fillId="67" borderId="37" xfId="24" applyFont="1" applyFill="1" applyBorder="1" applyAlignment="1">
      <alignment horizontal="center"/>
    </xf>
    <xf numFmtId="0" fontId="233" fillId="67" borderId="34" xfId="24" applyFont="1" applyFill="1" applyBorder="1" applyAlignment="1">
      <alignment horizontal="center"/>
    </xf>
    <xf numFmtId="0" fontId="162" fillId="67" borderId="34" xfId="24" applyFont="1" applyFill="1" applyBorder="1" applyAlignment="1">
      <alignment horizontal="center"/>
    </xf>
    <xf numFmtId="0" fontId="231" fillId="42" borderId="34" xfId="24" applyFont="1" applyFill="1" applyBorder="1" applyAlignment="1">
      <alignment horizontal="center"/>
    </xf>
    <xf numFmtId="0" fontId="162" fillId="42" borderId="34" xfId="24" applyFont="1" applyFill="1" applyBorder="1" applyAlignment="1">
      <alignment horizontal="center"/>
    </xf>
    <xf numFmtId="0" fontId="162" fillId="42" borderId="34" xfId="24" applyFont="1" applyFill="1" applyBorder="1"/>
    <xf numFmtId="0" fontId="231" fillId="42" borderId="38" xfId="24" applyFont="1" applyFill="1" applyBorder="1" applyAlignment="1">
      <alignment horizontal="center"/>
    </xf>
    <xf numFmtId="0" fontId="230" fillId="67" borderId="37" xfId="24" applyFont="1" applyFill="1" applyBorder="1" applyAlignment="1">
      <alignment horizontal="center"/>
    </xf>
    <xf numFmtId="0" fontId="234" fillId="67" borderId="34" xfId="24" applyFont="1" applyFill="1" applyBorder="1" applyAlignment="1">
      <alignment horizontal="center"/>
    </xf>
    <xf numFmtId="0" fontId="235" fillId="42" borderId="34" xfId="0" applyFont="1" applyFill="1" applyBorder="1"/>
    <xf numFmtId="0" fontId="236" fillId="42" borderId="38" xfId="24" applyFont="1" applyFill="1" applyBorder="1" applyAlignment="1">
      <alignment horizontal="center"/>
    </xf>
    <xf numFmtId="0" fontId="237" fillId="67" borderId="37" xfId="24" applyFont="1" applyFill="1" applyBorder="1" applyAlignment="1">
      <alignment horizontal="center"/>
    </xf>
    <xf numFmtId="0" fontId="238" fillId="67" borderId="34" xfId="24" applyFont="1" applyFill="1" applyBorder="1" applyAlignment="1">
      <alignment horizontal="center"/>
    </xf>
    <xf numFmtId="0" fontId="233" fillId="67" borderId="34" xfId="0" applyFont="1" applyFill="1" applyBorder="1" applyAlignment="1">
      <alignment horizontal="center"/>
    </xf>
    <xf numFmtId="0" fontId="162" fillId="67" borderId="34" xfId="0" applyFont="1" applyFill="1" applyBorder="1" applyAlignment="1">
      <alignment horizontal="center"/>
    </xf>
    <xf numFmtId="0" fontId="162" fillId="42" borderId="34" xfId="0" applyFont="1" applyFill="1" applyBorder="1" applyAlignment="1">
      <alignment horizontal="center"/>
    </xf>
    <xf numFmtId="0" fontId="162" fillId="42" borderId="34" xfId="0" applyFont="1" applyFill="1" applyBorder="1"/>
    <xf numFmtId="0" fontId="239" fillId="67" borderId="34" xfId="0" applyFont="1" applyFill="1" applyBorder="1" applyAlignment="1">
      <alignment horizontal="center"/>
    </xf>
    <xf numFmtId="0" fontId="234" fillId="67" borderId="34" xfId="0" applyFont="1" applyFill="1" applyBorder="1" applyAlignment="1">
      <alignment horizontal="center"/>
    </xf>
    <xf numFmtId="0" fontId="230" fillId="67" borderId="108" xfId="24" applyFont="1" applyFill="1" applyBorder="1" applyAlignment="1">
      <alignment horizontal="center"/>
    </xf>
    <xf numFmtId="0" fontId="233" fillId="67" borderId="104" xfId="0" applyFont="1" applyFill="1" applyBorder="1" applyAlignment="1">
      <alignment horizontal="center"/>
    </xf>
    <xf numFmtId="0" fontId="162" fillId="67" borderId="104" xfId="0" applyFont="1" applyFill="1" applyBorder="1" applyAlignment="1">
      <alignment horizontal="center"/>
    </xf>
    <xf numFmtId="0" fontId="239" fillId="67" borderId="45" xfId="0" applyFont="1" applyFill="1" applyBorder="1" applyAlignment="1">
      <alignment horizontal="center"/>
    </xf>
    <xf numFmtId="0" fontId="162" fillId="42" borderId="104" xfId="0" applyFont="1" applyFill="1" applyBorder="1"/>
    <xf numFmtId="1" fontId="232" fillId="29" borderId="0" xfId="24" applyNumberFormat="1" applyFont="1" applyFill="1" applyAlignment="1">
      <alignment horizontal="center"/>
    </xf>
    <xf numFmtId="0" fontId="128" fillId="67" borderId="38" xfId="0" applyFont="1" applyFill="1" applyBorder="1"/>
    <xf numFmtId="0" fontId="128" fillId="67" borderId="88" xfId="0" applyFont="1" applyFill="1" applyBorder="1"/>
    <xf numFmtId="164" fontId="127" fillId="80" borderId="39" xfId="0" applyNumberFormat="1" applyFont="1" applyFill="1" applyBorder="1" applyAlignment="1">
      <alignment horizontal="right"/>
    </xf>
    <xf numFmtId="0" fontId="128" fillId="81" borderId="38" xfId="0" applyFont="1" applyFill="1" applyBorder="1"/>
    <xf numFmtId="164" fontId="127" fillId="80" borderId="109" xfId="0" applyNumberFormat="1" applyFont="1" applyFill="1" applyBorder="1" applyAlignment="1">
      <alignment horizontal="right"/>
    </xf>
    <xf numFmtId="0" fontId="229" fillId="66" borderId="2" xfId="0" applyFont="1" applyFill="1" applyBorder="1" applyAlignment="1">
      <alignment horizontal="center"/>
    </xf>
    <xf numFmtId="0" fontId="147" fillId="66" borderId="2" xfId="0" applyFont="1" applyFill="1" applyBorder="1" applyAlignment="1">
      <alignment horizontal="center"/>
    </xf>
    <xf numFmtId="0" fontId="32" fillId="68" borderId="2" xfId="0" applyFont="1" applyFill="1" applyBorder="1" applyAlignment="1">
      <alignment horizontal="center"/>
    </xf>
    <xf numFmtId="0" fontId="145" fillId="67" borderId="18" xfId="0" applyFont="1" applyFill="1" applyBorder="1"/>
    <xf numFmtId="0" fontId="0" fillId="67" borderId="10" xfId="0" applyFill="1" applyBorder="1"/>
    <xf numFmtId="0" fontId="130" fillId="66" borderId="24" xfId="24" applyFont="1" applyFill="1" applyBorder="1" applyAlignment="1">
      <alignment horizontal="center"/>
    </xf>
    <xf numFmtId="0" fontId="131" fillId="66" borderId="25" xfId="24" applyFont="1" applyFill="1" applyBorder="1" applyAlignment="1">
      <alignment horizontal="center"/>
    </xf>
    <xf numFmtId="0" fontId="231" fillId="67" borderId="34" xfId="24" applyFont="1" applyFill="1" applyBorder="1" applyAlignment="1">
      <alignment horizontal="center"/>
    </xf>
    <xf numFmtId="0" fontId="240" fillId="67" borderId="34" xfId="24" applyFont="1" applyFill="1" applyBorder="1" applyAlignment="1">
      <alignment horizontal="center"/>
    </xf>
    <xf numFmtId="0" fontId="237" fillId="67" borderId="34" xfId="24" applyFont="1" applyFill="1" applyBorder="1" applyAlignment="1">
      <alignment horizontal="center"/>
    </xf>
    <xf numFmtId="0" fontId="231" fillId="67" borderId="103" xfId="24" applyFont="1" applyFill="1" applyBorder="1" applyAlignment="1">
      <alignment horizontal="center"/>
    </xf>
    <xf numFmtId="0" fontId="239" fillId="42" borderId="75" xfId="0" applyFont="1" applyFill="1" applyBorder="1" applyAlignment="1">
      <alignment horizontal="center"/>
    </xf>
    <xf numFmtId="0" fontId="147" fillId="67" borderId="2" xfId="24" applyFont="1" applyFill="1" applyBorder="1" applyAlignment="1">
      <alignment horizontal="center"/>
    </xf>
    <xf numFmtId="0" fontId="147" fillId="67" borderId="2" xfId="0" applyFont="1" applyFill="1" applyBorder="1" applyAlignment="1">
      <alignment horizontal="center"/>
    </xf>
    <xf numFmtId="0" fontId="143" fillId="67" borderId="2" xfId="0" applyFont="1" applyFill="1" applyBorder="1" applyAlignment="1">
      <alignment horizontal="center"/>
    </xf>
    <xf numFmtId="0" fontId="144" fillId="67" borderId="2" xfId="0" applyFont="1" applyFill="1" applyBorder="1" applyAlignment="1">
      <alignment horizontal="center"/>
    </xf>
    <xf numFmtId="0" fontId="36" fillId="67" borderId="9" xfId="0" applyFont="1" applyFill="1" applyBorder="1" applyAlignment="1">
      <alignment horizontal="center"/>
    </xf>
    <xf numFmtId="2" fontId="127" fillId="63" borderId="37" xfId="0" applyNumberFormat="1" applyFont="1" applyFill="1" applyBorder="1" applyAlignment="1">
      <alignment horizontal="center"/>
    </xf>
    <xf numFmtId="2" fontId="127" fillId="49" borderId="37" xfId="0" applyNumberFormat="1" applyFont="1" applyFill="1" applyBorder="1" applyAlignment="1">
      <alignment horizontal="center"/>
    </xf>
    <xf numFmtId="2" fontId="127" fillId="37" borderId="37" xfId="0" applyNumberFormat="1" applyFont="1" applyFill="1" applyBorder="1" applyAlignment="1">
      <alignment horizontal="center"/>
    </xf>
    <xf numFmtId="2" fontId="127" fillId="63" borderId="120" xfId="0" applyNumberFormat="1" applyFont="1" applyFill="1" applyBorder="1" applyAlignment="1">
      <alignment horizontal="center"/>
    </xf>
    <xf numFmtId="2" fontId="7" fillId="51" borderId="64" xfId="0" applyNumberFormat="1" applyFont="1" applyFill="1" applyBorder="1" applyAlignment="1">
      <alignment horizontal="center"/>
    </xf>
    <xf numFmtId="0" fontId="128" fillId="64" borderId="38" xfId="0" applyFont="1" applyFill="1" applyBorder="1" applyAlignment="1">
      <alignment horizontal="center"/>
    </xf>
    <xf numFmtId="0" fontId="241" fillId="64" borderId="38" xfId="0" applyFont="1" applyFill="1" applyBorder="1" applyAlignment="1">
      <alignment horizontal="center"/>
    </xf>
    <xf numFmtId="0" fontId="128" fillId="82" borderId="38" xfId="0" applyFont="1" applyFill="1" applyBorder="1" applyAlignment="1">
      <alignment horizontal="center"/>
    </xf>
    <xf numFmtId="0" fontId="241" fillId="75" borderId="38" xfId="0" applyFont="1" applyFill="1" applyBorder="1" applyAlignment="1">
      <alignment horizontal="center"/>
    </xf>
    <xf numFmtId="0" fontId="128" fillId="64" borderId="121" xfId="0" applyFont="1" applyFill="1" applyBorder="1" applyAlignment="1">
      <alignment horizontal="center"/>
    </xf>
    <xf numFmtId="2" fontId="7" fillId="51" borderId="42" xfId="0" applyNumberFormat="1" applyFont="1" applyFill="1" applyBorder="1" applyAlignment="1">
      <alignment horizontal="center"/>
    </xf>
    <xf numFmtId="0" fontId="64" fillId="0" borderId="0" xfId="0" applyFont="1" applyAlignment="1">
      <alignment horizontal="center"/>
    </xf>
    <xf numFmtId="0" fontId="127" fillId="67" borderId="38" xfId="0" applyFont="1" applyFill="1" applyBorder="1" applyAlignment="1">
      <alignment horizontal="center"/>
    </xf>
    <xf numFmtId="164" fontId="126" fillId="46" borderId="37" xfId="0" applyNumberFormat="1" applyFont="1" applyFill="1" applyBorder="1" applyAlignment="1">
      <alignment horizontal="center"/>
    </xf>
    <xf numFmtId="0" fontId="34" fillId="67" borderId="8" xfId="0" applyFont="1" applyFill="1" applyBorder="1"/>
    <xf numFmtId="0" fontId="34" fillId="83" borderId="8" xfId="0" applyFont="1" applyFill="1" applyBorder="1"/>
    <xf numFmtId="0" fontId="126" fillId="63" borderId="37" xfId="0" quotePrefix="1" applyFont="1" applyFill="1" applyBorder="1" applyAlignment="1">
      <alignment horizontal="center"/>
    </xf>
    <xf numFmtId="1" fontId="156" fillId="46" borderId="55" xfId="24" applyNumberFormat="1" applyFont="1" applyFill="1" applyBorder="1" applyAlignment="1">
      <alignment horizontal="center"/>
    </xf>
    <xf numFmtId="0" fontId="0" fillId="0" borderId="77" xfId="0" applyBorder="1"/>
    <xf numFmtId="0" fontId="0" fillId="37" borderId="75" xfId="0" applyFill="1" applyBorder="1"/>
    <xf numFmtId="164" fontId="93" fillId="38" borderId="104" xfId="35" applyNumberFormat="1" applyFont="1" applyFill="1" applyBorder="1"/>
    <xf numFmtId="0" fontId="0" fillId="0" borderId="34" xfId="0" applyBorder="1"/>
    <xf numFmtId="0" fontId="244" fillId="37" borderId="39" xfId="3" applyFont="1" applyFill="1" applyBorder="1" applyAlignment="1">
      <alignment horizontal="left"/>
    </xf>
    <xf numFmtId="0" fontId="134" fillId="37" borderId="127" xfId="0" applyFont="1" applyFill="1" applyBorder="1"/>
    <xf numFmtId="164" fontId="245" fillId="38" borderId="25" xfId="35" applyNumberFormat="1" applyFont="1" applyFill="1" applyBorder="1"/>
    <xf numFmtId="0" fontId="229" fillId="37" borderId="36" xfId="0" applyFont="1" applyFill="1" applyBorder="1" applyAlignment="1">
      <alignment horizontal="center"/>
    </xf>
    <xf numFmtId="0" fontId="244" fillId="37" borderId="34" xfId="3" applyFont="1" applyFill="1" applyBorder="1" applyAlignment="1">
      <alignment horizontal="left"/>
    </xf>
    <xf numFmtId="0" fontId="134" fillId="37" borderId="54" xfId="0" applyFont="1" applyFill="1" applyBorder="1"/>
    <xf numFmtId="0" fontId="244" fillId="37" borderId="142" xfId="3" applyFont="1" applyFill="1" applyBorder="1" applyAlignment="1">
      <alignment horizontal="left"/>
    </xf>
    <xf numFmtId="164" fontId="245" fillId="42" borderId="26" xfId="35" applyNumberFormat="1" applyFont="1" applyFill="1" applyBorder="1"/>
    <xf numFmtId="0" fontId="247" fillId="37" borderId="69" xfId="0" applyFont="1" applyFill="1" applyBorder="1" applyAlignment="1">
      <alignment vertical="center" wrapText="1"/>
    </xf>
    <xf numFmtId="0" fontId="248" fillId="37" borderId="78" xfId="0" applyFont="1" applyFill="1" applyBorder="1"/>
    <xf numFmtId="164" fontId="249" fillId="38" borderId="78" xfId="35" applyNumberFormat="1" applyFont="1" applyFill="1" applyBorder="1"/>
    <xf numFmtId="0" fontId="250" fillId="37" borderId="78" xfId="0" applyFont="1" applyFill="1" applyBorder="1" applyAlignment="1">
      <alignment horizontal="center"/>
    </xf>
    <xf numFmtId="0" fontId="247" fillId="37" borderId="125" xfId="0" applyFont="1" applyFill="1" applyBorder="1" applyAlignment="1">
      <alignment vertical="center" wrapText="1"/>
    </xf>
    <xf numFmtId="0" fontId="248" fillId="37" borderId="34" xfId="0" applyFont="1" applyFill="1" applyBorder="1"/>
    <xf numFmtId="164" fontId="249" fillId="38" borderId="34" xfId="35" applyNumberFormat="1" applyFont="1" applyFill="1" applyBorder="1"/>
    <xf numFmtId="0" fontId="247" fillId="37" borderId="126" xfId="0" applyFont="1" applyFill="1" applyBorder="1" applyAlignment="1">
      <alignment vertical="center" wrapText="1"/>
    </xf>
    <xf numFmtId="0" fontId="151" fillId="37" borderId="78" xfId="0" applyFont="1" applyFill="1" applyBorder="1" applyAlignment="1">
      <alignment horizontal="center"/>
    </xf>
    <xf numFmtId="1" fontId="156" fillId="0" borderId="143" xfId="24" applyNumberFormat="1" applyFont="1" applyBorder="1" applyAlignment="1">
      <alignment horizontal="center"/>
    </xf>
    <xf numFmtId="0" fontId="131" fillId="67" borderId="0" xfId="0" applyFont="1" applyFill="1"/>
    <xf numFmtId="1" fontId="155" fillId="46" borderId="98" xfId="0" applyNumberFormat="1" applyFont="1" applyFill="1" applyBorder="1" applyAlignment="1">
      <alignment horizontal="right"/>
    </xf>
    <xf numFmtId="0" fontId="38" fillId="23" borderId="59" xfId="36" applyFont="1" applyFill="1" applyBorder="1" applyAlignment="1">
      <alignment horizontal="center"/>
    </xf>
    <xf numFmtId="1" fontId="7" fillId="23" borderId="64" xfId="0" applyNumberFormat="1" applyFont="1" applyFill="1" applyBorder="1" applyAlignment="1">
      <alignment horizontal="center"/>
    </xf>
    <xf numFmtId="1" fontId="7" fillId="23" borderId="68" xfId="0" applyNumberFormat="1" applyFont="1" applyFill="1" applyBorder="1" applyAlignment="1">
      <alignment horizontal="center"/>
    </xf>
    <xf numFmtId="0" fontId="6" fillId="0" borderId="57" xfId="0" applyFont="1" applyBorder="1" applyAlignment="1">
      <alignment horizontal="center"/>
    </xf>
    <xf numFmtId="0" fontId="6" fillId="0" borderId="113" xfId="0" applyFont="1" applyBorder="1" applyAlignment="1">
      <alignment horizontal="center"/>
    </xf>
    <xf numFmtId="0" fontId="7" fillId="0" borderId="15" xfId="0" applyFont="1" applyBorder="1" applyAlignment="1">
      <alignment horizontal="center"/>
    </xf>
    <xf numFmtId="0" fontId="7" fillId="0" borderId="63" xfId="0" applyFont="1" applyBorder="1" applyAlignment="1">
      <alignment horizontal="center"/>
    </xf>
    <xf numFmtId="0" fontId="9" fillId="22" borderId="5" xfId="36" applyFont="1" applyFill="1" applyBorder="1" applyAlignment="1">
      <alignment horizontal="center"/>
    </xf>
    <xf numFmtId="0" fontId="9" fillId="22" borderId="63" xfId="36" applyFont="1" applyFill="1" applyBorder="1" applyAlignment="1">
      <alignment horizontal="center"/>
    </xf>
    <xf numFmtId="0" fontId="15" fillId="22" borderId="114" xfId="0" applyFont="1" applyFill="1" applyBorder="1" applyAlignment="1">
      <alignment horizontal="center"/>
    </xf>
    <xf numFmtId="0" fontId="15" fillId="22" borderId="115" xfId="0" applyFont="1" applyFill="1" applyBorder="1" applyAlignment="1">
      <alignment horizontal="center"/>
    </xf>
    <xf numFmtId="0" fontId="0" fillId="0" borderId="4" xfId="0" applyBorder="1" applyAlignment="1">
      <alignment horizontal="center"/>
    </xf>
    <xf numFmtId="0" fontId="0" fillId="0" borderId="63" xfId="0" applyBorder="1" applyAlignment="1">
      <alignment horizontal="center"/>
    </xf>
    <xf numFmtId="0" fontId="23" fillId="23" borderId="116" xfId="0" applyFont="1" applyFill="1" applyBorder="1" applyAlignment="1">
      <alignment horizontal="center"/>
    </xf>
    <xf numFmtId="0" fontId="23" fillId="23" borderId="117" xfId="0" applyFont="1" applyFill="1" applyBorder="1" applyAlignment="1">
      <alignment horizontal="center"/>
    </xf>
    <xf numFmtId="0" fontId="159" fillId="23" borderId="93" xfId="36" applyFont="1" applyFill="1" applyBorder="1" applyAlignment="1">
      <alignment horizontal="center"/>
    </xf>
    <xf numFmtId="0" fontId="38" fillId="23" borderId="93" xfId="36" applyFont="1" applyFill="1" applyBorder="1" applyAlignment="1">
      <alignment horizontal="center"/>
    </xf>
    <xf numFmtId="1" fontId="7" fillId="23" borderId="15" xfId="0" applyNumberFormat="1" applyFont="1" applyFill="1" applyBorder="1" applyAlignment="1">
      <alignment horizontal="center"/>
    </xf>
    <xf numFmtId="0" fontId="212" fillId="0" borderId="113" xfId="0" applyFont="1" applyBorder="1" applyAlignment="1">
      <alignment horizontal="center"/>
    </xf>
    <xf numFmtId="0" fontId="9" fillId="22" borderId="3" xfId="36" applyFont="1" applyFill="1" applyBorder="1" applyAlignment="1">
      <alignment horizontal="center"/>
    </xf>
    <xf numFmtId="0" fontId="14" fillId="22" borderId="3" xfId="0" applyFont="1" applyFill="1" applyBorder="1" applyAlignment="1">
      <alignment horizontal="center"/>
    </xf>
    <xf numFmtId="0" fontId="32" fillId="23" borderId="93" xfId="0" applyFont="1" applyFill="1" applyBorder="1" applyAlignment="1">
      <alignment horizontal="center"/>
    </xf>
    <xf numFmtId="0" fontId="50" fillId="0" borderId="0" xfId="0" applyFont="1" applyAlignment="1">
      <alignment horizontal="center"/>
    </xf>
    <xf numFmtId="0" fontId="51" fillId="0" borderId="0" xfId="25" applyFont="1" applyAlignment="1">
      <alignment horizontal="center"/>
    </xf>
    <xf numFmtId="0" fontId="52" fillId="0" borderId="16" xfId="22" applyNumberFormat="1" applyFill="1" applyBorder="1" applyAlignment="1" applyProtection="1">
      <alignment horizontal="center"/>
    </xf>
    <xf numFmtId="0" fontId="68" fillId="23" borderId="64" xfId="0" applyFont="1" applyFill="1" applyBorder="1" applyAlignment="1">
      <alignment horizontal="center"/>
    </xf>
    <xf numFmtId="0" fontId="68" fillId="23" borderId="93" xfId="0" applyFont="1" applyFill="1" applyBorder="1" applyAlignment="1">
      <alignment horizontal="center"/>
    </xf>
    <xf numFmtId="0" fontId="5" fillId="0" borderId="93" xfId="0" applyFont="1" applyBorder="1" applyAlignment="1">
      <alignment horizontal="center"/>
    </xf>
    <xf numFmtId="0" fontId="71" fillId="0" borderId="4" xfId="0" applyFont="1" applyBorder="1" applyAlignment="1">
      <alignment horizontal="center"/>
    </xf>
    <xf numFmtId="0" fontId="52" fillId="0" borderId="3" xfId="22" applyNumberFormat="1" applyFill="1" applyBorder="1" applyAlignment="1" applyProtection="1">
      <alignment horizontal="center"/>
    </xf>
    <xf numFmtId="0" fontId="0" fillId="46" borderId="64" xfId="0" applyFill="1" applyBorder="1" applyAlignment="1">
      <alignment horizontal="center"/>
    </xf>
    <xf numFmtId="0" fontId="0" fillId="46" borderId="93" xfId="0" applyFill="1" applyBorder="1" applyAlignment="1">
      <alignment horizontal="center"/>
    </xf>
    <xf numFmtId="0" fontId="0" fillId="46" borderId="68" xfId="0" applyFill="1" applyBorder="1" applyAlignment="1">
      <alignment horizontal="center"/>
    </xf>
    <xf numFmtId="0" fontId="71" fillId="0" borderId="0" xfId="0" applyFont="1" applyAlignment="1">
      <alignment horizontal="center"/>
    </xf>
    <xf numFmtId="0" fontId="0" fillId="51" borderId="93" xfId="0" applyFill="1" applyBorder="1" applyAlignment="1">
      <alignment horizontal="center"/>
    </xf>
    <xf numFmtId="0" fontId="71" fillId="0" borderId="44" xfId="0" applyFont="1" applyBorder="1" applyAlignment="1">
      <alignment horizontal="center"/>
    </xf>
    <xf numFmtId="0" fontId="52" fillId="0" borderId="122" xfId="22" applyNumberFormat="1" applyFill="1" applyBorder="1" applyAlignment="1" applyProtection="1">
      <alignment horizontal="center"/>
    </xf>
    <xf numFmtId="0" fontId="52" fillId="0" borderId="123" xfId="22" applyNumberFormat="1" applyFill="1" applyBorder="1" applyAlignment="1" applyProtection="1">
      <alignment horizontal="center"/>
    </xf>
    <xf numFmtId="0" fontId="52" fillId="0" borderId="124" xfId="22" applyNumberFormat="1" applyFill="1" applyBorder="1" applyAlignment="1" applyProtection="1">
      <alignment horizontal="center"/>
    </xf>
    <xf numFmtId="0" fontId="19" fillId="23" borderId="64" xfId="0" applyFont="1" applyFill="1" applyBorder="1" applyAlignment="1">
      <alignment horizontal="center" vertical="center"/>
    </xf>
    <xf numFmtId="0" fontId="19" fillId="23" borderId="93" xfId="0" applyFont="1" applyFill="1" applyBorder="1" applyAlignment="1">
      <alignment horizontal="center" vertical="center"/>
    </xf>
    <xf numFmtId="0" fontId="89" fillId="69" borderId="66" xfId="0" applyFont="1" applyFill="1" applyBorder="1" applyAlignment="1">
      <alignment horizontal="center"/>
    </xf>
    <xf numFmtId="0" fontId="205" fillId="33" borderId="41" xfId="0" applyFont="1" applyFill="1" applyBorder="1"/>
    <xf numFmtId="0" fontId="195" fillId="0" borderId="43" xfId="0" applyFont="1" applyBorder="1" applyAlignment="1">
      <alignment horizontal="center"/>
    </xf>
    <xf numFmtId="0" fontId="195" fillId="0" borderId="44" xfId="0" applyFont="1" applyBorder="1" applyAlignment="1">
      <alignment horizontal="center"/>
    </xf>
    <xf numFmtId="0" fontId="91" fillId="0" borderId="118" xfId="0" applyFont="1" applyBorder="1" applyAlignment="1">
      <alignment horizontal="center"/>
    </xf>
    <xf numFmtId="0" fontId="91" fillId="0" borderId="119" xfId="0" applyFont="1" applyBorder="1" applyAlignment="1">
      <alignment horizontal="center"/>
    </xf>
    <xf numFmtId="0" fontId="68" fillId="52" borderId="64" xfId="0" applyFont="1" applyFill="1" applyBorder="1" applyAlignment="1">
      <alignment horizontal="center"/>
    </xf>
    <xf numFmtId="0" fontId="68" fillId="52" borderId="93" xfId="0" applyFont="1" applyFill="1" applyBorder="1" applyAlignment="1">
      <alignment horizontal="center"/>
    </xf>
    <xf numFmtId="0" fontId="68" fillId="52" borderId="68" xfId="0" applyFont="1" applyFill="1" applyBorder="1" applyAlignment="1">
      <alignment horizontal="center"/>
    </xf>
    <xf numFmtId="2" fontId="246" fillId="53" borderId="40" xfId="1" applyNumberFormat="1" applyFont="1" applyFill="1" applyBorder="1" applyAlignment="1">
      <alignment horizontal="center"/>
    </xf>
    <xf numFmtId="2" fontId="246" fillId="53" borderId="41" xfId="1" applyNumberFormat="1" applyFont="1" applyFill="1" applyBorder="1" applyAlignment="1">
      <alignment horizontal="center"/>
    </xf>
    <xf numFmtId="2" fontId="246" fillId="53" borderId="42" xfId="1" applyNumberFormat="1" applyFont="1" applyFill="1" applyBorder="1" applyAlignment="1">
      <alignment horizontal="center"/>
    </xf>
    <xf numFmtId="0" fontId="151" fillId="54" borderId="40" xfId="0" applyFont="1" applyFill="1" applyBorder="1" applyAlignment="1">
      <alignment horizontal="center"/>
    </xf>
    <xf numFmtId="0" fontId="151" fillId="54" borderId="41" xfId="0" applyFont="1" applyFill="1" applyBorder="1" applyAlignment="1">
      <alignment horizontal="center"/>
    </xf>
    <xf numFmtId="0" fontId="151" fillId="54" borderId="42" xfId="0" applyFont="1" applyFill="1" applyBorder="1" applyAlignment="1">
      <alignment horizontal="center"/>
    </xf>
    <xf numFmtId="1" fontId="155" fillId="46" borderId="50" xfId="0" applyNumberFormat="1" applyFont="1" applyFill="1" applyBorder="1" applyAlignment="1">
      <alignment horizontal="right"/>
    </xf>
    <xf numFmtId="2" fontId="73" fillId="67" borderId="9" xfId="0" applyNumberFormat="1" applyFont="1" applyFill="1" applyBorder="1" applyAlignment="1">
      <alignment horizontal="center"/>
    </xf>
  </cellXfs>
  <cellStyles count="40">
    <cellStyle name="20 % - Accent1 2" xfId="4" xr:uid="{A70A46EA-202E-42E8-A179-594088DEE619}"/>
    <cellStyle name="20 % - Accent2 2" xfId="5" xr:uid="{D4362F36-8151-4F36-A692-3DB8493E5087}"/>
    <cellStyle name="20 % - Accent3 2" xfId="6" xr:uid="{B3F607F2-E0B6-4937-992A-2A47F74D20A3}"/>
    <cellStyle name="20 % - Accent4 2" xfId="7" xr:uid="{BCCD8E3E-30E6-4662-A2B2-EE3C4E08ABE4}"/>
    <cellStyle name="20 % - Accent5 2" xfId="8" xr:uid="{FE3C4872-C2F5-4C2C-816A-43BC6B393DB4}"/>
    <cellStyle name="20 % - Accent6 2" xfId="9" xr:uid="{7367BF08-A3E7-49C1-9984-4A3A844F7445}"/>
    <cellStyle name="40 % - Accent1 2" xfId="10" xr:uid="{5D9B4678-60F6-4FF0-A7EB-63D8B5B8F90F}"/>
    <cellStyle name="40 % - Accent2 2" xfId="11" xr:uid="{6F0D22FB-ACB7-4004-919C-B069F1E2BE34}"/>
    <cellStyle name="40 % - Accent3 2" xfId="12" xr:uid="{A5FC3DD4-0C01-4BC0-9BC0-42BE7ADE19F6}"/>
    <cellStyle name="40 % - Accent4 2" xfId="13" xr:uid="{D7B72EE5-7E73-4775-9257-392F5B6EE647}"/>
    <cellStyle name="40 % - Accent5 2" xfId="14" xr:uid="{B5409A59-E16C-4E22-BADB-7DE97EC328D3}"/>
    <cellStyle name="40 % - Accent6 2" xfId="15" xr:uid="{549462A7-D876-491A-8637-94E0F2A7FCF9}"/>
    <cellStyle name="60 % - Accent1 2" xfId="16" xr:uid="{7A350555-6E58-4A8A-A19D-0AF8FDA961CE}"/>
    <cellStyle name="60 % - Accent2 2" xfId="17" xr:uid="{463975BE-8ECE-4166-92EA-A803F05F5CC0}"/>
    <cellStyle name="60 % - Accent3 2" xfId="18" xr:uid="{E8F43C9A-394D-4261-9027-E127B20FCC9C}"/>
    <cellStyle name="60 % - Accent4 2" xfId="19" xr:uid="{13D6BD13-1616-430C-AF43-B1F3D2090393}"/>
    <cellStyle name="60 % - Accent5 2" xfId="20" xr:uid="{8D58154F-1D6D-4AB3-89F5-0D592686FAE9}"/>
    <cellStyle name="60 % - Accent6 2" xfId="21" xr:uid="{F4ED337C-B6F3-41E0-8D78-2971CDC19EB4}"/>
    <cellStyle name="Lien hypertexte" xfId="22" builtinId="8"/>
    <cellStyle name="Neutre 2" xfId="23" xr:uid="{7BEAC2F4-4462-4A3F-BD53-E917D00915F2}"/>
    <cellStyle name="NiveauLigne_3" xfId="1" builtinId="1" iLevel="2"/>
    <cellStyle name="NiveauLigne_4" xfId="2" builtinId="1" iLevel="3"/>
    <cellStyle name="NiveauLigne_5" xfId="3" builtinId="1" iLevel="4"/>
    <cellStyle name="Normal" xfId="0" builtinId="0"/>
    <cellStyle name="Normal 2" xfId="24" xr:uid="{C2247E51-5BA5-4BD9-B031-2EF39D4B2268}"/>
    <cellStyle name="Normal 3" xfId="25" xr:uid="{E4DD5C8A-3D60-4A19-93F2-AD08543C767F}"/>
    <cellStyle name="Normal 3 2" xfId="26" xr:uid="{71A656D6-A7D0-47E1-A31B-4C185E5784B3}"/>
    <cellStyle name="Normal 3 2 2" xfId="27" xr:uid="{8E1D604B-2ECC-4AC3-9345-B7969F1160ED}"/>
    <cellStyle name="Normal 3 3" xfId="28" xr:uid="{BFABBAEA-F0AD-4027-A490-F13D188CF4B4}"/>
    <cellStyle name="Normal 4" xfId="29" xr:uid="{67316A32-1345-41F3-89A8-ED90B7E92C44}"/>
    <cellStyle name="Normal 4 2" xfId="30" xr:uid="{F81EEF09-68A6-4D5E-9841-6D4C721767BC}"/>
    <cellStyle name="Normal 5" xfId="31" xr:uid="{FD468C90-FBE9-4476-B7E7-D98AC674D556}"/>
    <cellStyle name="Normal 5 2" xfId="32" xr:uid="{D0BD4719-F12A-447B-9776-F90F64423463}"/>
    <cellStyle name="Normal 6" xfId="33" xr:uid="{E79B38F6-4C8C-489F-9A6D-6F51B02D8867}"/>
    <cellStyle name="Normal 6 2" xfId="34" xr:uid="{23ED3133-889C-4FA5-B5B5-9C3F873ECFF2}"/>
    <cellStyle name="Normal 7" xfId="39" xr:uid="{396E4784-6A15-46CB-AE00-30F117561014}"/>
    <cellStyle name="Normal_Feuil1" xfId="35" xr:uid="{345758DA-9165-461A-B20F-D8544E510565}"/>
    <cellStyle name="Normal_T ES  liste classe" xfId="36" xr:uid="{C6F2EF3A-459C-445F-AAD7-CA88ABAFDB0C}"/>
    <cellStyle name="Note 2" xfId="37" xr:uid="{0D16B336-1119-44C4-9133-77472AABE7E3}"/>
    <cellStyle name="Note 2 2" xfId="38" xr:uid="{F3AEEBBD-5938-4938-9287-16A06DDAF82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EEBF7"/>
      <rgbColor rgb="000000FF"/>
      <rgbColor rgb="00FFFF00"/>
      <rgbColor rgb="00FF0066"/>
      <rgbColor rgb="00C5E0B4"/>
      <rgbColor rgb="00C00000"/>
      <rgbColor rgb="00FBE5D6"/>
      <rgbColor rgb="00000080"/>
      <rgbColor rgb="00806000"/>
      <rgbColor rgb="00FFF2CC"/>
      <rgbColor rgb="000070C0"/>
      <rgbColor rgb="00C0C0C0"/>
      <rgbColor rgb="009C6500"/>
      <rgbColor rgb="008FAADC"/>
      <rgbColor rgb="007030A0"/>
      <rgbColor rgb="00FFFFCC"/>
      <rgbColor rgb="00CCECFF"/>
      <rgbColor rgb="00660066"/>
      <rgbColor rgb="00C9C9C9"/>
      <rgbColor rgb="000563C1"/>
      <rgbColor rgb="00BDD7EE"/>
      <rgbColor rgb="00000080"/>
      <rgbColor rgb="00F2F2F2"/>
      <rgbColor rgb="00FFD966"/>
      <rgbColor rgb="00DAE3F3"/>
      <rgbColor rgb="00800080"/>
      <rgbColor rgb="00800000"/>
      <rgbColor rgb="00EDEDED"/>
      <rgbColor rgb="000000FF"/>
      <rgbColor rgb="0000B0F0"/>
      <rgbColor rgb="00E4F6FC"/>
      <rgbColor rgb="00E2F0D9"/>
      <rgbColor rgb="00FFFF99"/>
      <rgbColor rgb="009DC3E6"/>
      <rgbColor rgb="00F4B183"/>
      <rgbColor rgb="00BFBFBF"/>
      <rgbColor rgb="00F8CBAD"/>
      <rgbColor rgb="00D9D9D9"/>
      <rgbColor rgb="00A9D18E"/>
      <rgbColor rgb="0092D050"/>
      <rgbColor rgb="00FFC000"/>
      <rgbColor rgb="00FFE699"/>
      <rgbColor rgb="00FFEB9C"/>
      <rgbColor rgb="00B4C7E7"/>
      <rgbColor rgb="00B2B2B2"/>
      <rgbColor rgb="00002060"/>
      <rgbColor rgb="0000B050"/>
      <rgbColor rgb="00003300"/>
      <rgbColor rgb="00385724"/>
      <rgbColor rgb="00843C0B"/>
      <rgbColor rgb="00DBDBDB"/>
      <rgbColor rgb="002F5597"/>
      <rgbColor rgb="00333F50"/>
    </indexed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meet.google.com/fix-eauc-ua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meet.google.com/fix-eauc-ua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eet.google.com/fix-eauc-ua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meet.google.com/fix-eauc-uaf"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45766-CA5A-4C66-A750-6D644961E5CB}">
  <sheetPr>
    <pageSetUpPr fitToPage="1"/>
  </sheetPr>
  <dimension ref="A1:Z39"/>
  <sheetViews>
    <sheetView topLeftCell="K24" zoomScale="95" zoomScaleNormal="95" workbookViewId="0">
      <selection activeCell="C13" sqref="C13:C14"/>
    </sheetView>
  </sheetViews>
  <sheetFormatPr baseColWidth="10" defaultColWidth="11.1796875" defaultRowHeight="12.5" x14ac:dyDescent="0.25"/>
  <cols>
    <col min="1" max="1" width="2.1796875" bestFit="1" customWidth="1"/>
    <col min="2" max="2" width="4.26953125" customWidth="1"/>
    <col min="3" max="3" width="16.1796875" bestFit="1" customWidth="1"/>
    <col min="4" max="4" width="9" bestFit="1" customWidth="1"/>
    <col min="5" max="5" width="7.26953125" style="63" bestFit="1" customWidth="1"/>
    <col min="6" max="6" width="7.26953125" bestFit="1" customWidth="1"/>
    <col min="7" max="7" width="9.453125" bestFit="1" customWidth="1"/>
    <col min="8" max="8" width="8.54296875" bestFit="1" customWidth="1"/>
    <col min="9" max="10" width="8.26953125" bestFit="1" customWidth="1"/>
    <col min="11" max="11" width="9.54296875" customWidth="1"/>
    <col min="12" max="12" width="9" style="4" customWidth="1"/>
    <col min="13" max="13" width="9.54296875" bestFit="1" customWidth="1"/>
    <col min="14" max="14" width="3.1796875" customWidth="1"/>
    <col min="15" max="15" width="16.54296875" style="5" bestFit="1" customWidth="1"/>
    <col min="16" max="21" width="3.453125" customWidth="1"/>
    <col min="22" max="22" width="3.453125" style="5" customWidth="1"/>
    <col min="23" max="23" width="3.453125" customWidth="1"/>
    <col min="24" max="24" width="3.7265625" style="61" customWidth="1"/>
    <col min="25" max="25" width="4.81640625" customWidth="1"/>
    <col min="26" max="26" width="6.453125" bestFit="1" customWidth="1"/>
  </cols>
  <sheetData>
    <row r="1" spans="1:26" ht="20.5" thickBot="1" x14ac:dyDescent="0.45">
      <c r="B1" s="918" t="s">
        <v>540</v>
      </c>
      <c r="C1" s="919"/>
      <c r="D1" s="918"/>
      <c r="E1" s="919"/>
      <c r="F1" s="919"/>
      <c r="G1" s="918"/>
      <c r="H1" s="918"/>
      <c r="I1" s="919"/>
      <c r="J1" s="919"/>
      <c r="K1" s="918"/>
      <c r="L1" s="919"/>
      <c r="M1" s="920" t="s">
        <v>536</v>
      </c>
      <c r="N1" s="921"/>
      <c r="O1" s="921"/>
      <c r="P1" s="920"/>
      <c r="Q1" s="920"/>
      <c r="R1" s="920"/>
      <c r="S1" s="920"/>
      <c r="T1" s="920"/>
      <c r="U1" s="920"/>
      <c r="V1" s="920"/>
      <c r="W1" s="920"/>
      <c r="X1" s="920"/>
      <c r="Y1" s="920"/>
      <c r="Z1" s="66"/>
    </row>
    <row r="2" spans="1:26" ht="16" thickBot="1" x14ac:dyDescent="0.4">
      <c r="A2" t="s">
        <v>443</v>
      </c>
      <c r="B2" s="227"/>
      <c r="C2" s="7"/>
      <c r="D2" s="110"/>
      <c r="E2" s="922"/>
      <c r="F2" s="923"/>
      <c r="G2" s="114"/>
      <c r="H2" s="130"/>
      <c r="I2" s="126" t="s">
        <v>27</v>
      </c>
      <c r="J2" s="131"/>
      <c r="K2" s="135"/>
      <c r="L2" s="8"/>
      <c r="M2" s="168"/>
      <c r="N2" s="924"/>
      <c r="O2" s="925"/>
      <c r="P2" s="926" t="s">
        <v>537</v>
      </c>
      <c r="Q2" s="927"/>
      <c r="R2" s="927"/>
      <c r="S2" s="927"/>
      <c r="T2" s="927"/>
      <c r="U2" s="927"/>
      <c r="V2" s="927"/>
      <c r="W2" s="927"/>
      <c r="X2" s="927"/>
      <c r="Y2" s="927"/>
      <c r="Z2" s="77"/>
    </row>
    <row r="3" spans="1:26" ht="16" thickBot="1" x14ac:dyDescent="0.4">
      <c r="B3" s="228"/>
      <c r="C3" s="17" t="s">
        <v>0</v>
      </c>
      <c r="D3" s="111" t="s">
        <v>1</v>
      </c>
      <c r="E3" s="577" t="s">
        <v>32</v>
      </c>
      <c r="F3" s="113" t="s">
        <v>32</v>
      </c>
      <c r="G3" s="115" t="s">
        <v>29</v>
      </c>
      <c r="H3" s="598" t="s">
        <v>538</v>
      </c>
      <c r="I3" s="127" t="s">
        <v>33</v>
      </c>
      <c r="J3" s="132" t="s">
        <v>33</v>
      </c>
      <c r="K3" s="136" t="s">
        <v>2</v>
      </c>
      <c r="L3" s="11" t="s">
        <v>3</v>
      </c>
      <c r="M3" s="169" t="s">
        <v>541</v>
      </c>
      <c r="N3" s="928" t="s">
        <v>4</v>
      </c>
      <c r="O3" s="929"/>
      <c r="P3" s="12" t="s">
        <v>5</v>
      </c>
      <c r="Q3" s="12" t="s">
        <v>6</v>
      </c>
      <c r="R3" s="12" t="s">
        <v>7</v>
      </c>
      <c r="S3" s="12" t="s">
        <v>8</v>
      </c>
      <c r="T3" s="12" t="s">
        <v>9</v>
      </c>
      <c r="U3" s="12" t="s">
        <v>10</v>
      </c>
      <c r="V3" s="12" t="s">
        <v>11</v>
      </c>
      <c r="W3" s="12" t="s">
        <v>12</v>
      </c>
      <c r="X3" s="57" t="s">
        <v>13</v>
      </c>
      <c r="Y3" s="75" t="s">
        <v>14</v>
      </c>
      <c r="Z3" s="78" t="s">
        <v>15</v>
      </c>
    </row>
    <row r="4" spans="1:26" ht="15.5" x14ac:dyDescent="0.35">
      <c r="B4" s="229">
        <v>1</v>
      </c>
      <c r="C4" s="109" t="s">
        <v>214</v>
      </c>
      <c r="D4" s="112" t="s">
        <v>83</v>
      </c>
      <c r="E4" s="619">
        <v>8.5</v>
      </c>
      <c r="F4" s="620">
        <v>5.5</v>
      </c>
      <c r="G4" s="274">
        <f>(E4+F4)</f>
        <v>14</v>
      </c>
      <c r="H4" s="254">
        <v>16</v>
      </c>
      <c r="I4" s="621">
        <v>0</v>
      </c>
      <c r="J4" s="622">
        <v>0</v>
      </c>
      <c r="K4" s="137">
        <f t="shared" ref="K4:K37" si="0">+(I4+J4)</f>
        <v>0</v>
      </c>
      <c r="L4" s="13">
        <f t="shared" ref="L4:L37" si="1">+(10+Y4-Z4)</f>
        <v>16</v>
      </c>
      <c r="M4" s="14">
        <f t="shared" ref="M4:M37" si="2">+(G4+H4*3+K4+L4)/6</f>
        <v>13</v>
      </c>
      <c r="N4" s="170">
        <v>1</v>
      </c>
      <c r="O4" s="578" t="s">
        <v>214</v>
      </c>
      <c r="P4" s="704"/>
      <c r="Q4" s="807"/>
      <c r="R4" s="747"/>
      <c r="S4" s="810">
        <v>2</v>
      </c>
      <c r="T4" s="810">
        <v>2</v>
      </c>
      <c r="U4" s="599">
        <v>2</v>
      </c>
      <c r="V4" s="600"/>
      <c r="W4" s="601"/>
      <c r="X4" s="58"/>
      <c r="Y4" s="76">
        <f t="shared" ref="Y4:Y38" si="3">+(P4+Q4+R4+S4+T4+U4+V4+W4+X4)</f>
        <v>6</v>
      </c>
      <c r="Z4" s="79"/>
    </row>
    <row r="5" spans="1:26" ht="15.5" x14ac:dyDescent="0.35">
      <c r="B5" s="230">
        <v>2</v>
      </c>
      <c r="C5" s="109" t="s">
        <v>215</v>
      </c>
      <c r="D5" s="112" t="s">
        <v>84</v>
      </c>
      <c r="E5" s="732">
        <v>5.5</v>
      </c>
      <c r="F5" s="620">
        <v>5.5</v>
      </c>
      <c r="G5" s="275">
        <f t="shared" ref="G5:G37" si="4">(E5+F5)</f>
        <v>11</v>
      </c>
      <c r="H5" s="254">
        <v>16</v>
      </c>
      <c r="I5" s="128"/>
      <c r="J5" s="133"/>
      <c r="K5" s="137">
        <f t="shared" si="0"/>
        <v>0</v>
      </c>
      <c r="L5" s="13">
        <f t="shared" si="1"/>
        <v>16</v>
      </c>
      <c r="M5" s="14">
        <f t="shared" si="2"/>
        <v>12.5</v>
      </c>
      <c r="N5" s="170">
        <v>2</v>
      </c>
      <c r="O5" s="578" t="s">
        <v>259</v>
      </c>
      <c r="P5" s="705"/>
      <c r="Q5" s="807"/>
      <c r="R5" s="748"/>
      <c r="S5" s="811">
        <v>2</v>
      </c>
      <c r="T5" s="811">
        <v>2</v>
      </c>
      <c r="U5" s="602">
        <v>2</v>
      </c>
      <c r="V5" s="602"/>
      <c r="W5" s="603"/>
      <c r="X5" s="59"/>
      <c r="Y5" s="76">
        <f t="shared" si="3"/>
        <v>6</v>
      </c>
      <c r="Z5" s="79"/>
    </row>
    <row r="6" spans="1:26" ht="15.5" x14ac:dyDescent="0.35">
      <c r="B6" s="229">
        <v>3</v>
      </c>
      <c r="C6" s="109" t="s">
        <v>216</v>
      </c>
      <c r="D6" s="112" t="s">
        <v>85</v>
      </c>
      <c r="E6" s="732">
        <v>4.5</v>
      </c>
      <c r="F6" s="620">
        <v>3.5</v>
      </c>
      <c r="G6" s="116">
        <f t="shared" si="4"/>
        <v>8</v>
      </c>
      <c r="H6" s="254">
        <v>9</v>
      </c>
      <c r="I6" s="128"/>
      <c r="J6" s="133"/>
      <c r="K6" s="137">
        <f t="shared" si="0"/>
        <v>0</v>
      </c>
      <c r="L6" s="13">
        <f t="shared" si="1"/>
        <v>14</v>
      </c>
      <c r="M6" s="14">
        <f t="shared" si="2"/>
        <v>8.1666666666666661</v>
      </c>
      <c r="N6" s="170">
        <v>3</v>
      </c>
      <c r="O6" s="578" t="s">
        <v>216</v>
      </c>
      <c r="P6" s="704"/>
      <c r="Q6" s="807"/>
      <c r="R6" s="748"/>
      <c r="S6" s="811"/>
      <c r="T6" s="811">
        <v>2</v>
      </c>
      <c r="U6" s="602">
        <v>2</v>
      </c>
      <c r="V6" s="602"/>
      <c r="W6" s="603"/>
      <c r="X6" s="59"/>
      <c r="Y6" s="76">
        <f t="shared" si="3"/>
        <v>4</v>
      </c>
      <c r="Z6" s="79"/>
    </row>
    <row r="7" spans="1:26" ht="15.5" x14ac:dyDescent="0.35">
      <c r="B7" s="230">
        <v>4</v>
      </c>
      <c r="C7" s="109" t="s">
        <v>217</v>
      </c>
      <c r="D7" s="112" t="s">
        <v>86</v>
      </c>
      <c r="E7" s="732">
        <v>4.5</v>
      </c>
      <c r="F7" s="620">
        <v>3.5</v>
      </c>
      <c r="G7" s="275">
        <f t="shared" si="4"/>
        <v>8</v>
      </c>
      <c r="H7" s="254">
        <v>3</v>
      </c>
      <c r="I7" s="128"/>
      <c r="J7" s="133"/>
      <c r="K7" s="137">
        <f t="shared" si="0"/>
        <v>0</v>
      </c>
      <c r="L7" s="13">
        <f t="shared" si="1"/>
        <v>13</v>
      </c>
      <c r="M7" s="14">
        <f t="shared" si="2"/>
        <v>5</v>
      </c>
      <c r="N7" s="170">
        <v>4</v>
      </c>
      <c r="O7" s="578" t="s">
        <v>217</v>
      </c>
      <c r="P7" s="706"/>
      <c r="Q7" s="807"/>
      <c r="R7" s="748"/>
      <c r="S7" s="811">
        <v>2</v>
      </c>
      <c r="T7" s="811">
        <v>1</v>
      </c>
      <c r="U7" s="602">
        <v>2</v>
      </c>
      <c r="V7" s="602"/>
      <c r="W7" s="603"/>
      <c r="X7" s="59"/>
      <c r="Y7" s="76">
        <f t="shared" si="3"/>
        <v>5</v>
      </c>
      <c r="Z7" s="79">
        <v>2</v>
      </c>
    </row>
    <row r="8" spans="1:26" ht="15.5" x14ac:dyDescent="0.35">
      <c r="B8" s="229">
        <v>5</v>
      </c>
      <c r="C8" s="109" t="s">
        <v>218</v>
      </c>
      <c r="D8" s="112" t="s">
        <v>87</v>
      </c>
      <c r="E8" s="732">
        <v>6</v>
      </c>
      <c r="F8" s="620">
        <v>5.5</v>
      </c>
      <c r="G8" s="275">
        <f t="shared" si="4"/>
        <v>11.5</v>
      </c>
      <c r="H8" s="254">
        <v>18</v>
      </c>
      <c r="I8" s="128"/>
      <c r="J8" s="133"/>
      <c r="K8" s="137">
        <f t="shared" si="0"/>
        <v>0</v>
      </c>
      <c r="L8" s="13">
        <f t="shared" si="1"/>
        <v>18</v>
      </c>
      <c r="M8" s="14">
        <f t="shared" si="2"/>
        <v>13.916666666666666</v>
      </c>
      <c r="N8" s="170">
        <v>5</v>
      </c>
      <c r="O8" s="578" t="s">
        <v>218</v>
      </c>
      <c r="P8" s="704">
        <v>2</v>
      </c>
      <c r="Q8" s="807"/>
      <c r="R8" s="748"/>
      <c r="S8" s="811">
        <v>2</v>
      </c>
      <c r="T8" s="811">
        <v>2</v>
      </c>
      <c r="U8" s="602">
        <v>2</v>
      </c>
      <c r="V8" s="602"/>
      <c r="W8" s="603"/>
      <c r="X8" s="59"/>
      <c r="Y8" s="76">
        <f t="shared" si="3"/>
        <v>8</v>
      </c>
      <c r="Z8" s="79"/>
    </row>
    <row r="9" spans="1:26" ht="15.5" x14ac:dyDescent="0.35">
      <c r="B9" s="230">
        <v>6</v>
      </c>
      <c r="C9" s="109" t="s">
        <v>219</v>
      </c>
      <c r="D9" s="112" t="s">
        <v>39</v>
      </c>
      <c r="E9" s="732">
        <v>8.5</v>
      </c>
      <c r="F9" s="620">
        <v>7.5</v>
      </c>
      <c r="G9" s="116">
        <f t="shared" si="4"/>
        <v>16</v>
      </c>
      <c r="H9" s="254">
        <v>15</v>
      </c>
      <c r="I9" s="128"/>
      <c r="J9" s="133"/>
      <c r="K9" s="137">
        <f t="shared" si="0"/>
        <v>0</v>
      </c>
      <c r="L9" s="13">
        <f t="shared" si="1"/>
        <v>18</v>
      </c>
      <c r="M9" s="14">
        <f t="shared" si="2"/>
        <v>13.166666666666666</v>
      </c>
      <c r="N9" s="170">
        <v>6</v>
      </c>
      <c r="O9" s="578" t="s">
        <v>219</v>
      </c>
      <c r="P9" s="704"/>
      <c r="Q9" s="807">
        <v>2</v>
      </c>
      <c r="R9" s="748"/>
      <c r="S9" s="811">
        <v>2</v>
      </c>
      <c r="T9" s="811">
        <v>2</v>
      </c>
      <c r="U9" s="602">
        <v>2</v>
      </c>
      <c r="V9" s="602"/>
      <c r="W9" s="603"/>
      <c r="X9" s="59"/>
      <c r="Y9" s="76">
        <f t="shared" si="3"/>
        <v>8</v>
      </c>
      <c r="Z9" s="79"/>
    </row>
    <row r="10" spans="1:26" ht="15.5" x14ac:dyDescent="0.35">
      <c r="B10" s="229">
        <v>7</v>
      </c>
      <c r="C10" s="109" t="s">
        <v>220</v>
      </c>
      <c r="D10" s="112" t="s">
        <v>88</v>
      </c>
      <c r="E10" s="732">
        <v>8.5</v>
      </c>
      <c r="F10" s="620">
        <v>11</v>
      </c>
      <c r="G10" s="116">
        <f t="shared" si="4"/>
        <v>19.5</v>
      </c>
      <c r="H10" s="254">
        <v>18</v>
      </c>
      <c r="I10" s="128"/>
      <c r="J10" s="133"/>
      <c r="K10" s="137">
        <f t="shared" si="0"/>
        <v>0</v>
      </c>
      <c r="L10" s="13">
        <f t="shared" si="1"/>
        <v>18</v>
      </c>
      <c r="M10" s="14">
        <f t="shared" si="2"/>
        <v>15.25</v>
      </c>
      <c r="N10" s="170">
        <v>7</v>
      </c>
      <c r="O10" s="578" t="s">
        <v>220</v>
      </c>
      <c r="P10" s="704"/>
      <c r="Q10" s="807">
        <v>2</v>
      </c>
      <c r="R10" s="748"/>
      <c r="S10" s="811">
        <v>2</v>
      </c>
      <c r="T10" s="811">
        <v>2</v>
      </c>
      <c r="U10" s="602">
        <v>2</v>
      </c>
      <c r="V10" s="602"/>
      <c r="W10" s="603"/>
      <c r="X10" s="59"/>
      <c r="Y10" s="76">
        <f t="shared" si="3"/>
        <v>8</v>
      </c>
      <c r="Z10" s="79"/>
    </row>
    <row r="11" spans="1:26" ht="15.5" x14ac:dyDescent="0.35">
      <c r="B11" s="230">
        <v>8</v>
      </c>
      <c r="C11" s="109" t="s">
        <v>221</v>
      </c>
      <c r="D11" s="112" t="s">
        <v>89</v>
      </c>
      <c r="E11" s="732">
        <v>8.5</v>
      </c>
      <c r="F11" s="620">
        <v>11</v>
      </c>
      <c r="G11" s="116">
        <f t="shared" si="4"/>
        <v>19.5</v>
      </c>
      <c r="H11" s="254">
        <v>16</v>
      </c>
      <c r="I11" s="128"/>
      <c r="J11" s="133"/>
      <c r="K11" s="137">
        <f t="shared" si="0"/>
        <v>0</v>
      </c>
      <c r="L11" s="13">
        <f t="shared" si="1"/>
        <v>18</v>
      </c>
      <c r="M11" s="14">
        <f t="shared" si="2"/>
        <v>14.25</v>
      </c>
      <c r="N11" s="170">
        <v>8</v>
      </c>
      <c r="O11" s="578" t="s">
        <v>221</v>
      </c>
      <c r="P11" s="704">
        <v>2</v>
      </c>
      <c r="Q11" s="807">
        <v>2</v>
      </c>
      <c r="R11" s="748"/>
      <c r="S11" s="811"/>
      <c r="T11" s="811">
        <v>2</v>
      </c>
      <c r="U11" s="602">
        <v>2</v>
      </c>
      <c r="V11" s="602"/>
      <c r="W11" s="603"/>
      <c r="X11" s="59"/>
      <c r="Y11" s="76">
        <f t="shared" si="3"/>
        <v>8</v>
      </c>
      <c r="Z11" s="79"/>
    </row>
    <row r="12" spans="1:26" ht="15.5" x14ac:dyDescent="0.35">
      <c r="B12" s="229">
        <v>9</v>
      </c>
      <c r="C12" s="109" t="s">
        <v>222</v>
      </c>
      <c r="D12" s="112" t="s">
        <v>90</v>
      </c>
      <c r="E12" s="732">
        <v>3</v>
      </c>
      <c r="F12" s="620">
        <v>6.5</v>
      </c>
      <c r="G12" s="116">
        <f t="shared" si="4"/>
        <v>9.5</v>
      </c>
      <c r="H12" s="254">
        <v>14</v>
      </c>
      <c r="I12" s="128"/>
      <c r="J12" s="133"/>
      <c r="K12" s="618">
        <f t="shared" si="0"/>
        <v>0</v>
      </c>
      <c r="L12" s="13">
        <f t="shared" si="1"/>
        <v>18</v>
      </c>
      <c r="M12" s="14">
        <f t="shared" si="2"/>
        <v>11.583333333333334</v>
      </c>
      <c r="N12" s="170">
        <v>9</v>
      </c>
      <c r="O12" s="578" t="s">
        <v>222</v>
      </c>
      <c r="P12" s="704"/>
      <c r="Q12" s="807">
        <v>2</v>
      </c>
      <c r="R12" s="748"/>
      <c r="S12" s="811">
        <v>2</v>
      </c>
      <c r="T12" s="811">
        <v>2</v>
      </c>
      <c r="U12" s="602">
        <v>2</v>
      </c>
      <c r="V12" s="602"/>
      <c r="W12" s="603"/>
      <c r="X12" s="59"/>
      <c r="Y12" s="76">
        <f t="shared" si="3"/>
        <v>8</v>
      </c>
      <c r="Z12" s="79"/>
    </row>
    <row r="13" spans="1:26" ht="15.5" x14ac:dyDescent="0.35">
      <c r="B13" s="230">
        <v>10</v>
      </c>
      <c r="C13" s="109">
        <v>116143</v>
      </c>
      <c r="D13" s="112" t="s">
        <v>91</v>
      </c>
      <c r="E13" s="732">
        <v>7.5</v>
      </c>
      <c r="F13" s="799">
        <v>0</v>
      </c>
      <c r="G13" s="803">
        <f t="shared" si="4"/>
        <v>7.5</v>
      </c>
      <c r="H13" s="254">
        <v>11</v>
      </c>
      <c r="I13" s="128"/>
      <c r="J13" s="133"/>
      <c r="K13" s="618">
        <f t="shared" si="0"/>
        <v>0</v>
      </c>
      <c r="L13" s="13">
        <f t="shared" si="1"/>
        <v>14</v>
      </c>
      <c r="M13" s="14">
        <f t="shared" si="2"/>
        <v>9.0833333333333339</v>
      </c>
      <c r="N13" s="170">
        <v>10</v>
      </c>
      <c r="O13" s="578" t="s">
        <v>223</v>
      </c>
      <c r="P13" s="704"/>
      <c r="Q13" s="807"/>
      <c r="R13" s="748"/>
      <c r="S13" s="811"/>
      <c r="T13" s="811">
        <v>2</v>
      </c>
      <c r="U13" s="602">
        <v>2</v>
      </c>
      <c r="V13" s="602"/>
      <c r="W13" s="603"/>
      <c r="X13" s="59"/>
      <c r="Y13" s="76">
        <f t="shared" si="3"/>
        <v>4</v>
      </c>
      <c r="Z13" s="79"/>
    </row>
    <row r="14" spans="1:26" ht="15.5" x14ac:dyDescent="0.35">
      <c r="B14" s="229">
        <v>11</v>
      </c>
      <c r="C14" s="109" t="s">
        <v>224</v>
      </c>
      <c r="D14" s="112" t="s">
        <v>92</v>
      </c>
      <c r="E14" s="735"/>
      <c r="F14" s="799">
        <v>0</v>
      </c>
      <c r="G14" s="803">
        <f t="shared" si="4"/>
        <v>0</v>
      </c>
      <c r="H14" s="254">
        <v>5</v>
      </c>
      <c r="I14" s="128"/>
      <c r="J14" s="133"/>
      <c r="K14" s="618">
        <f t="shared" si="0"/>
        <v>0</v>
      </c>
      <c r="L14" s="13">
        <f t="shared" si="1"/>
        <v>10</v>
      </c>
      <c r="M14" s="14">
        <f t="shared" si="2"/>
        <v>4.166666666666667</v>
      </c>
      <c r="N14" s="170">
        <v>11</v>
      </c>
      <c r="O14" s="578" t="s">
        <v>224</v>
      </c>
      <c r="P14" s="704"/>
      <c r="Q14" s="807"/>
      <c r="R14" s="748"/>
      <c r="S14" s="811"/>
      <c r="T14" s="811"/>
      <c r="U14" s="602"/>
      <c r="V14" s="602"/>
      <c r="W14" s="603"/>
      <c r="X14" s="59"/>
      <c r="Y14" s="76">
        <f t="shared" si="3"/>
        <v>0</v>
      </c>
      <c r="Z14" s="79"/>
    </row>
    <row r="15" spans="1:26" ht="15.5" x14ac:dyDescent="0.35">
      <c r="B15" s="230">
        <v>12</v>
      </c>
      <c r="C15" s="109" t="s">
        <v>225</v>
      </c>
      <c r="D15" s="112" t="s">
        <v>93</v>
      </c>
      <c r="E15" s="732">
        <v>4</v>
      </c>
      <c r="F15" s="620">
        <v>4</v>
      </c>
      <c r="G15" s="116">
        <f t="shared" si="4"/>
        <v>8</v>
      </c>
      <c r="H15" s="254">
        <v>8</v>
      </c>
      <c r="I15" s="128"/>
      <c r="J15" s="133"/>
      <c r="K15" s="618">
        <f t="shared" si="0"/>
        <v>0</v>
      </c>
      <c r="L15" s="13">
        <f t="shared" si="1"/>
        <v>16</v>
      </c>
      <c r="M15" s="14">
        <f t="shared" si="2"/>
        <v>8</v>
      </c>
      <c r="N15" s="170">
        <v>12</v>
      </c>
      <c r="O15" s="578" t="s">
        <v>225</v>
      </c>
      <c r="P15" s="704"/>
      <c r="Q15" s="807"/>
      <c r="R15" s="748"/>
      <c r="S15" s="811">
        <v>2</v>
      </c>
      <c r="T15" s="811">
        <v>2</v>
      </c>
      <c r="U15" s="602">
        <v>2</v>
      </c>
      <c r="V15" s="602"/>
      <c r="W15" s="603"/>
      <c r="X15" s="59"/>
      <c r="Y15" s="76">
        <f t="shared" si="3"/>
        <v>6</v>
      </c>
      <c r="Z15" s="79"/>
    </row>
    <row r="16" spans="1:26" ht="15.5" x14ac:dyDescent="0.35">
      <c r="B16" s="229">
        <v>13</v>
      </c>
      <c r="C16" s="109" t="s">
        <v>226</v>
      </c>
      <c r="D16" s="112" t="s">
        <v>94</v>
      </c>
      <c r="E16" s="732">
        <v>7.5</v>
      </c>
      <c r="F16" s="620">
        <v>7.5</v>
      </c>
      <c r="G16" s="116">
        <f t="shared" si="4"/>
        <v>15</v>
      </c>
      <c r="H16" s="254">
        <v>14</v>
      </c>
      <c r="I16" s="128"/>
      <c r="J16" s="133"/>
      <c r="K16" s="618">
        <f t="shared" si="0"/>
        <v>0</v>
      </c>
      <c r="L16" s="13">
        <f t="shared" si="1"/>
        <v>16</v>
      </c>
      <c r="M16" s="14">
        <f t="shared" si="2"/>
        <v>12.166666666666666</v>
      </c>
      <c r="N16" s="170">
        <v>13</v>
      </c>
      <c r="O16" s="578" t="s">
        <v>226</v>
      </c>
      <c r="P16" s="704"/>
      <c r="Q16" s="807"/>
      <c r="R16" s="748"/>
      <c r="S16" s="811">
        <v>2</v>
      </c>
      <c r="T16" s="856">
        <v>2</v>
      </c>
      <c r="U16" s="602">
        <v>2</v>
      </c>
      <c r="V16" s="602"/>
      <c r="W16" s="603"/>
      <c r="X16" s="59"/>
      <c r="Y16" s="76">
        <f t="shared" si="3"/>
        <v>6</v>
      </c>
      <c r="Z16" s="80"/>
    </row>
    <row r="17" spans="2:26" ht="15.5" x14ac:dyDescent="0.35">
      <c r="B17" s="230">
        <v>14</v>
      </c>
      <c r="C17" s="109" t="s">
        <v>227</v>
      </c>
      <c r="D17" s="112" t="s">
        <v>95</v>
      </c>
      <c r="E17" s="732">
        <v>8</v>
      </c>
      <c r="F17" s="620">
        <v>11</v>
      </c>
      <c r="G17" s="116">
        <f t="shared" si="4"/>
        <v>19</v>
      </c>
      <c r="H17" s="254">
        <v>14</v>
      </c>
      <c r="I17" s="128"/>
      <c r="J17" s="133"/>
      <c r="K17" s="618">
        <f t="shared" si="0"/>
        <v>0</v>
      </c>
      <c r="L17" s="13">
        <f t="shared" si="1"/>
        <v>20</v>
      </c>
      <c r="M17" s="14">
        <f t="shared" si="2"/>
        <v>13.5</v>
      </c>
      <c r="N17" s="170">
        <v>14</v>
      </c>
      <c r="O17" s="578" t="s">
        <v>227</v>
      </c>
      <c r="P17" s="704">
        <v>2</v>
      </c>
      <c r="Q17" s="807">
        <v>2</v>
      </c>
      <c r="R17" s="748"/>
      <c r="S17" s="811">
        <v>2</v>
      </c>
      <c r="T17" s="811">
        <v>2</v>
      </c>
      <c r="U17" s="602">
        <v>2</v>
      </c>
      <c r="V17" s="602"/>
      <c r="W17" s="603"/>
      <c r="X17" s="59"/>
      <c r="Y17" s="76">
        <f t="shared" si="3"/>
        <v>10</v>
      </c>
      <c r="Z17" s="79"/>
    </row>
    <row r="18" spans="2:26" ht="15.5" x14ac:dyDescent="0.35">
      <c r="B18" s="229">
        <v>15</v>
      </c>
      <c r="C18" s="109" t="s">
        <v>228</v>
      </c>
      <c r="D18" s="112" t="s">
        <v>96</v>
      </c>
      <c r="E18" s="735"/>
      <c r="F18" s="620">
        <v>4.5</v>
      </c>
      <c r="G18" s="803">
        <f t="shared" si="4"/>
        <v>4.5</v>
      </c>
      <c r="H18" s="254">
        <v>12</v>
      </c>
      <c r="I18" s="128"/>
      <c r="J18" s="133"/>
      <c r="K18" s="618">
        <f t="shared" si="0"/>
        <v>0</v>
      </c>
      <c r="L18" s="13">
        <f t="shared" si="1"/>
        <v>16</v>
      </c>
      <c r="M18" s="14">
        <f t="shared" si="2"/>
        <v>9.4166666666666661</v>
      </c>
      <c r="N18" s="170">
        <v>15</v>
      </c>
      <c r="O18" s="578" t="s">
        <v>228</v>
      </c>
      <c r="P18" s="704"/>
      <c r="Q18" s="807">
        <v>2</v>
      </c>
      <c r="R18" s="748"/>
      <c r="S18" s="811">
        <v>2</v>
      </c>
      <c r="T18" s="811">
        <v>2</v>
      </c>
      <c r="U18" s="602"/>
      <c r="V18" s="602"/>
      <c r="W18" s="603"/>
      <c r="X18" s="59"/>
      <c r="Y18" s="76">
        <f t="shared" si="3"/>
        <v>6</v>
      </c>
      <c r="Z18" s="79"/>
    </row>
    <row r="19" spans="2:26" ht="15.5" x14ac:dyDescent="0.35">
      <c r="B19" s="230">
        <v>16</v>
      </c>
      <c r="C19" s="109" t="s">
        <v>229</v>
      </c>
      <c r="D19" s="112" t="s">
        <v>97</v>
      </c>
      <c r="E19" s="732">
        <v>6.5</v>
      </c>
      <c r="F19" s="620">
        <v>8.5</v>
      </c>
      <c r="G19" s="274">
        <f t="shared" si="4"/>
        <v>15</v>
      </c>
      <c r="H19" s="254">
        <v>17</v>
      </c>
      <c r="I19" s="128"/>
      <c r="J19" s="133"/>
      <c r="K19" s="618">
        <f t="shared" si="0"/>
        <v>0</v>
      </c>
      <c r="L19" s="13">
        <f t="shared" si="1"/>
        <v>16</v>
      </c>
      <c r="M19" s="14">
        <f t="shared" si="2"/>
        <v>13.666666666666666</v>
      </c>
      <c r="N19" s="170">
        <v>16</v>
      </c>
      <c r="O19" s="578" t="s">
        <v>229</v>
      </c>
      <c r="P19" s="704"/>
      <c r="Q19" s="807"/>
      <c r="R19" s="748"/>
      <c r="S19" s="811">
        <v>2</v>
      </c>
      <c r="T19" s="811">
        <v>2</v>
      </c>
      <c r="U19" s="602">
        <v>2</v>
      </c>
      <c r="V19" s="602"/>
      <c r="W19" s="603"/>
      <c r="X19" s="59"/>
      <c r="Y19" s="76">
        <f t="shared" si="3"/>
        <v>6</v>
      </c>
      <c r="Z19" s="79"/>
    </row>
    <row r="20" spans="2:26" ht="15.5" x14ac:dyDescent="0.35">
      <c r="B20" s="229">
        <v>17</v>
      </c>
      <c r="C20" s="109" t="s">
        <v>230</v>
      </c>
      <c r="D20" s="112" t="s">
        <v>98</v>
      </c>
      <c r="E20" s="732">
        <v>4</v>
      </c>
      <c r="F20" s="815">
        <v>2</v>
      </c>
      <c r="G20" s="116">
        <f t="shared" si="4"/>
        <v>6</v>
      </c>
      <c r="H20" s="756"/>
      <c r="I20" s="128"/>
      <c r="J20" s="133"/>
      <c r="K20" s="618">
        <f t="shared" si="0"/>
        <v>0</v>
      </c>
      <c r="L20" s="13">
        <f t="shared" si="1"/>
        <v>14</v>
      </c>
      <c r="M20" s="14">
        <f t="shared" si="2"/>
        <v>3.3333333333333335</v>
      </c>
      <c r="N20" s="170">
        <v>17</v>
      </c>
      <c r="O20" s="578" t="s">
        <v>230</v>
      </c>
      <c r="P20" s="704"/>
      <c r="Q20" s="807">
        <v>2</v>
      </c>
      <c r="R20" s="748"/>
      <c r="S20" s="802"/>
      <c r="T20" s="811">
        <v>2</v>
      </c>
      <c r="U20" s="602">
        <v>2</v>
      </c>
      <c r="V20" s="602"/>
      <c r="W20" s="603"/>
      <c r="X20" s="59"/>
      <c r="Y20" s="76">
        <f t="shared" si="3"/>
        <v>6</v>
      </c>
      <c r="Z20" s="79">
        <v>2</v>
      </c>
    </row>
    <row r="21" spans="2:26" ht="15.5" x14ac:dyDescent="0.35">
      <c r="B21" s="230">
        <v>18</v>
      </c>
      <c r="C21" s="109" t="s">
        <v>231</v>
      </c>
      <c r="D21" s="112" t="s">
        <v>99</v>
      </c>
      <c r="E21" s="732">
        <v>7</v>
      </c>
      <c r="F21" s="620">
        <v>6.5</v>
      </c>
      <c r="G21" s="116">
        <f t="shared" si="4"/>
        <v>13.5</v>
      </c>
      <c r="H21" s="756"/>
      <c r="I21" s="128"/>
      <c r="J21" s="133"/>
      <c r="K21" s="618">
        <f t="shared" si="0"/>
        <v>0</v>
      </c>
      <c r="L21" s="13">
        <f t="shared" si="1"/>
        <v>16</v>
      </c>
      <c r="M21" s="14">
        <f t="shared" si="2"/>
        <v>4.916666666666667</v>
      </c>
      <c r="N21" s="170">
        <v>18</v>
      </c>
      <c r="O21" s="578" t="s">
        <v>231</v>
      </c>
      <c r="P21" s="708"/>
      <c r="Q21" s="807">
        <v>2</v>
      </c>
      <c r="R21" s="748"/>
      <c r="S21" s="811"/>
      <c r="T21" s="857">
        <v>2</v>
      </c>
      <c r="U21" s="602">
        <v>2</v>
      </c>
      <c r="V21" s="602"/>
      <c r="W21" s="603"/>
      <c r="X21" s="59"/>
      <c r="Y21" s="76">
        <f t="shared" si="3"/>
        <v>6</v>
      </c>
      <c r="Z21" s="79"/>
    </row>
    <row r="22" spans="2:26" ht="15.5" x14ac:dyDescent="0.35">
      <c r="B22" s="229">
        <v>19</v>
      </c>
      <c r="C22" s="109" t="s">
        <v>248</v>
      </c>
      <c r="D22" s="112" t="s">
        <v>237</v>
      </c>
      <c r="E22" s="732">
        <v>5</v>
      </c>
      <c r="F22" s="620">
        <v>5.5</v>
      </c>
      <c r="G22" s="275">
        <f t="shared" si="4"/>
        <v>10.5</v>
      </c>
      <c r="H22" s="254">
        <v>11</v>
      </c>
      <c r="I22" s="128"/>
      <c r="J22" s="133"/>
      <c r="K22" s="618">
        <f t="shared" si="0"/>
        <v>0</v>
      </c>
      <c r="L22" s="13">
        <f t="shared" si="1"/>
        <v>18</v>
      </c>
      <c r="M22" s="14">
        <f t="shared" si="2"/>
        <v>10.25</v>
      </c>
      <c r="N22" s="170">
        <v>19</v>
      </c>
      <c r="O22" s="578" t="s">
        <v>248</v>
      </c>
      <c r="P22" s="704">
        <v>2</v>
      </c>
      <c r="Q22" s="807">
        <v>2</v>
      </c>
      <c r="R22" s="748"/>
      <c r="S22" s="811">
        <v>2</v>
      </c>
      <c r="T22" s="811">
        <v>2</v>
      </c>
      <c r="U22" s="602">
        <v>2</v>
      </c>
      <c r="V22" s="602"/>
      <c r="W22" s="603"/>
      <c r="X22" s="59"/>
      <c r="Y22" s="76">
        <f t="shared" si="3"/>
        <v>10</v>
      </c>
      <c r="Z22" s="79">
        <v>2</v>
      </c>
    </row>
    <row r="23" spans="2:26" ht="15.5" x14ac:dyDescent="0.35">
      <c r="B23" s="230">
        <v>20</v>
      </c>
      <c r="C23" s="109" t="s">
        <v>232</v>
      </c>
      <c r="D23" s="112" t="s">
        <v>171</v>
      </c>
      <c r="E23" s="735"/>
      <c r="F23" s="620">
        <v>11</v>
      </c>
      <c r="G23" s="803">
        <f t="shared" si="4"/>
        <v>11</v>
      </c>
      <c r="H23" s="254">
        <v>17</v>
      </c>
      <c r="I23" s="128"/>
      <c r="J23" s="133"/>
      <c r="K23" s="618">
        <f t="shared" si="0"/>
        <v>0</v>
      </c>
      <c r="L23" s="13">
        <f t="shared" si="1"/>
        <v>20</v>
      </c>
      <c r="M23" s="14">
        <f t="shared" si="2"/>
        <v>13.666666666666666</v>
      </c>
      <c r="N23" s="170">
        <v>20</v>
      </c>
      <c r="O23" s="578" t="s">
        <v>232</v>
      </c>
      <c r="P23" s="704">
        <v>2</v>
      </c>
      <c r="Q23" s="808">
        <v>2</v>
      </c>
      <c r="R23" s="748"/>
      <c r="S23" s="811">
        <v>2</v>
      </c>
      <c r="T23" s="811">
        <v>2</v>
      </c>
      <c r="U23" s="602">
        <v>2</v>
      </c>
      <c r="V23" s="602"/>
      <c r="W23" s="603"/>
      <c r="X23" s="59"/>
      <c r="Y23" s="76">
        <f t="shared" si="3"/>
        <v>10</v>
      </c>
      <c r="Z23" s="79"/>
    </row>
    <row r="24" spans="2:26" ht="15.5" x14ac:dyDescent="0.35">
      <c r="B24" s="229">
        <v>21</v>
      </c>
      <c r="C24" s="109" t="s">
        <v>233</v>
      </c>
      <c r="D24" s="112" t="s">
        <v>164</v>
      </c>
      <c r="E24" s="732">
        <v>6</v>
      </c>
      <c r="F24" s="620">
        <v>9.5</v>
      </c>
      <c r="G24" s="116">
        <f t="shared" si="4"/>
        <v>15.5</v>
      </c>
      <c r="H24" s="254">
        <v>13</v>
      </c>
      <c r="I24" s="128"/>
      <c r="J24" s="133"/>
      <c r="K24" s="618">
        <f t="shared" si="0"/>
        <v>0</v>
      </c>
      <c r="L24" s="13">
        <f t="shared" si="1"/>
        <v>18</v>
      </c>
      <c r="M24" s="14">
        <f t="shared" si="2"/>
        <v>12.083333333333334</v>
      </c>
      <c r="N24" s="170">
        <v>21</v>
      </c>
      <c r="O24" s="578" t="s">
        <v>233</v>
      </c>
      <c r="P24" s="704"/>
      <c r="Q24" s="807">
        <v>2</v>
      </c>
      <c r="R24" s="748"/>
      <c r="S24" s="811">
        <v>2</v>
      </c>
      <c r="T24" s="811">
        <v>2</v>
      </c>
      <c r="U24" s="602">
        <v>2</v>
      </c>
      <c r="V24" s="604"/>
      <c r="W24" s="603"/>
      <c r="X24" s="59"/>
      <c r="Y24" s="76">
        <f t="shared" si="3"/>
        <v>8</v>
      </c>
      <c r="Z24" s="79"/>
    </row>
    <row r="25" spans="2:26" ht="15.5" x14ac:dyDescent="0.35">
      <c r="B25" s="230">
        <v>22</v>
      </c>
      <c r="C25" s="109" t="s">
        <v>249</v>
      </c>
      <c r="D25" s="112" t="s">
        <v>238</v>
      </c>
      <c r="E25" s="735"/>
      <c r="F25" s="620">
        <v>11</v>
      </c>
      <c r="G25" s="803">
        <f t="shared" si="4"/>
        <v>11</v>
      </c>
      <c r="H25" s="254">
        <v>12</v>
      </c>
      <c r="I25" s="613"/>
      <c r="J25" s="614"/>
      <c r="K25" s="618">
        <f t="shared" si="0"/>
        <v>0</v>
      </c>
      <c r="L25" s="13">
        <f t="shared" si="1"/>
        <v>16</v>
      </c>
      <c r="M25" s="14">
        <f t="shared" si="2"/>
        <v>10.5</v>
      </c>
      <c r="N25" s="170">
        <v>22</v>
      </c>
      <c r="O25" s="578" t="s">
        <v>249</v>
      </c>
      <c r="P25" s="709"/>
      <c r="Q25" s="807"/>
      <c r="R25" s="749"/>
      <c r="S25" s="811">
        <v>2</v>
      </c>
      <c r="T25" s="858">
        <v>2</v>
      </c>
      <c r="U25" s="605">
        <v>2</v>
      </c>
      <c r="V25" s="605"/>
      <c r="W25" s="72"/>
      <c r="X25" s="72"/>
      <c r="Y25" s="76">
        <f t="shared" si="3"/>
        <v>6</v>
      </c>
      <c r="Z25" s="81"/>
    </row>
    <row r="26" spans="2:26" ht="15.5" x14ac:dyDescent="0.35">
      <c r="B26" s="229">
        <v>23</v>
      </c>
      <c r="C26" s="109" t="s">
        <v>234</v>
      </c>
      <c r="D26" s="112" t="s">
        <v>92</v>
      </c>
      <c r="E26" s="732">
        <v>2</v>
      </c>
      <c r="F26" s="620">
        <v>5</v>
      </c>
      <c r="G26" s="116">
        <f t="shared" si="4"/>
        <v>7</v>
      </c>
      <c r="H26" s="254">
        <v>11</v>
      </c>
      <c r="I26" s="128"/>
      <c r="J26" s="133"/>
      <c r="K26" s="137">
        <f t="shared" si="0"/>
        <v>0</v>
      </c>
      <c r="L26" s="13">
        <f t="shared" si="1"/>
        <v>16</v>
      </c>
      <c r="M26" s="14">
        <f t="shared" si="2"/>
        <v>9.3333333333333339</v>
      </c>
      <c r="N26" s="170">
        <v>23</v>
      </c>
      <c r="O26" s="578" t="s">
        <v>234</v>
      </c>
      <c r="P26" s="704">
        <v>2</v>
      </c>
      <c r="Q26" s="807"/>
      <c r="R26" s="748"/>
      <c r="S26" s="811">
        <v>2</v>
      </c>
      <c r="T26" s="811"/>
      <c r="U26" s="602">
        <v>2</v>
      </c>
      <c r="V26" s="602"/>
      <c r="W26" s="603"/>
      <c r="X26" s="59"/>
      <c r="Y26" s="76">
        <f t="shared" si="3"/>
        <v>6</v>
      </c>
      <c r="Z26" s="79"/>
    </row>
    <row r="27" spans="2:26" ht="15.5" x14ac:dyDescent="0.35">
      <c r="B27" s="230">
        <v>24</v>
      </c>
      <c r="C27" s="109" t="s">
        <v>235</v>
      </c>
      <c r="D27" s="112" t="s">
        <v>239</v>
      </c>
      <c r="E27" s="732">
        <v>8.5</v>
      </c>
      <c r="F27" s="815">
        <v>2</v>
      </c>
      <c r="G27" s="116">
        <f t="shared" si="4"/>
        <v>10.5</v>
      </c>
      <c r="H27" s="254">
        <v>11</v>
      </c>
      <c r="I27" s="128"/>
      <c r="J27" s="133"/>
      <c r="K27" s="137">
        <f t="shared" si="0"/>
        <v>0</v>
      </c>
      <c r="L27" s="13">
        <f t="shared" si="1"/>
        <v>13</v>
      </c>
      <c r="M27" s="14">
        <f t="shared" si="2"/>
        <v>9.4166666666666661</v>
      </c>
      <c r="N27" s="170">
        <v>24</v>
      </c>
      <c r="O27" s="578" t="s">
        <v>235</v>
      </c>
      <c r="P27" s="705"/>
      <c r="Q27" s="807"/>
      <c r="R27" s="748"/>
      <c r="S27" s="802">
        <v>2</v>
      </c>
      <c r="T27" s="811"/>
      <c r="U27" s="602">
        <v>2</v>
      </c>
      <c r="V27" s="602"/>
      <c r="W27" s="603"/>
      <c r="X27" s="59"/>
      <c r="Y27" s="76">
        <f t="shared" si="3"/>
        <v>4</v>
      </c>
      <c r="Z27" s="79">
        <v>1</v>
      </c>
    </row>
    <row r="28" spans="2:26" ht="15.5" x14ac:dyDescent="0.35">
      <c r="B28" s="229">
        <v>25</v>
      </c>
      <c r="C28" s="109" t="s">
        <v>236</v>
      </c>
      <c r="D28" s="112" t="s">
        <v>240</v>
      </c>
      <c r="E28" s="732">
        <v>8.5</v>
      </c>
      <c r="F28" s="620">
        <v>5.5</v>
      </c>
      <c r="G28" s="116">
        <f t="shared" si="4"/>
        <v>14</v>
      </c>
      <c r="H28" s="254">
        <v>16</v>
      </c>
      <c r="I28" s="128"/>
      <c r="J28" s="133"/>
      <c r="K28" s="137">
        <f t="shared" si="0"/>
        <v>0</v>
      </c>
      <c r="L28" s="13">
        <f t="shared" si="1"/>
        <v>20</v>
      </c>
      <c r="M28" s="14">
        <f t="shared" si="2"/>
        <v>13.666666666666666</v>
      </c>
      <c r="N28" s="170">
        <v>25</v>
      </c>
      <c r="O28" s="578" t="s">
        <v>236</v>
      </c>
      <c r="P28" s="704">
        <v>2</v>
      </c>
      <c r="Q28" s="807">
        <v>2</v>
      </c>
      <c r="R28" s="750"/>
      <c r="S28" s="811">
        <v>2</v>
      </c>
      <c r="T28" s="811">
        <v>2</v>
      </c>
      <c r="U28" s="602">
        <v>2</v>
      </c>
      <c r="V28" s="602"/>
      <c r="W28" s="603"/>
      <c r="X28" s="59"/>
      <c r="Y28" s="76">
        <f t="shared" si="3"/>
        <v>10</v>
      </c>
      <c r="Z28" s="79"/>
    </row>
    <row r="29" spans="2:26" ht="15.5" x14ac:dyDescent="0.35">
      <c r="B29" s="230">
        <v>26</v>
      </c>
      <c r="C29" s="109" t="s">
        <v>250</v>
      </c>
      <c r="D29" s="112" t="s">
        <v>241</v>
      </c>
      <c r="E29" s="735"/>
      <c r="F29" s="620">
        <v>5</v>
      </c>
      <c r="G29" s="803">
        <f t="shared" si="4"/>
        <v>5</v>
      </c>
      <c r="H29" s="254">
        <v>14</v>
      </c>
      <c r="I29" s="128"/>
      <c r="J29" s="133"/>
      <c r="K29" s="137">
        <f t="shared" si="0"/>
        <v>0</v>
      </c>
      <c r="L29" s="13">
        <f t="shared" si="1"/>
        <v>18</v>
      </c>
      <c r="M29" s="14">
        <f t="shared" si="2"/>
        <v>10.833333333333334</v>
      </c>
      <c r="N29" s="170">
        <v>26</v>
      </c>
      <c r="O29" s="578" t="s">
        <v>250</v>
      </c>
      <c r="P29" s="704">
        <v>2</v>
      </c>
      <c r="Q29" s="807"/>
      <c r="R29" s="748"/>
      <c r="S29" s="811">
        <v>2</v>
      </c>
      <c r="T29" s="811">
        <v>2</v>
      </c>
      <c r="U29" s="602">
        <v>2</v>
      </c>
      <c r="V29" s="602"/>
      <c r="W29" s="603"/>
      <c r="X29" s="59"/>
      <c r="Y29" s="76">
        <f t="shared" si="3"/>
        <v>8</v>
      </c>
      <c r="Z29" s="79"/>
    </row>
    <row r="30" spans="2:26" ht="15.5" x14ac:dyDescent="0.35">
      <c r="B30" s="229">
        <v>27</v>
      </c>
      <c r="C30" s="276" t="s">
        <v>251</v>
      </c>
      <c r="D30" s="112" t="s">
        <v>242</v>
      </c>
      <c r="E30" s="732">
        <v>11</v>
      </c>
      <c r="F30" s="620">
        <v>8.5</v>
      </c>
      <c r="G30" s="275">
        <f t="shared" si="4"/>
        <v>19.5</v>
      </c>
      <c r="H30" s="254">
        <v>18</v>
      </c>
      <c r="I30" s="128"/>
      <c r="J30" s="133"/>
      <c r="K30" s="137">
        <f t="shared" si="0"/>
        <v>0</v>
      </c>
      <c r="L30" s="13">
        <f t="shared" si="1"/>
        <v>18</v>
      </c>
      <c r="M30" s="14">
        <f t="shared" si="2"/>
        <v>15.25</v>
      </c>
      <c r="N30" s="170">
        <v>27</v>
      </c>
      <c r="O30" s="578" t="s">
        <v>251</v>
      </c>
      <c r="P30" s="704"/>
      <c r="Q30" s="807">
        <v>2</v>
      </c>
      <c r="R30" s="748"/>
      <c r="S30" s="811">
        <v>2</v>
      </c>
      <c r="T30" s="811">
        <v>2</v>
      </c>
      <c r="U30" s="602">
        <v>2</v>
      </c>
      <c r="V30" s="602"/>
      <c r="W30" s="603"/>
      <c r="X30" s="59"/>
      <c r="Y30" s="76">
        <f t="shared" si="3"/>
        <v>8</v>
      </c>
      <c r="Z30" s="79"/>
    </row>
    <row r="31" spans="2:26" ht="15.5" x14ac:dyDescent="0.35">
      <c r="B31" s="230">
        <v>28</v>
      </c>
      <c r="C31" s="109" t="s">
        <v>252</v>
      </c>
      <c r="D31" s="112" t="s">
        <v>243</v>
      </c>
      <c r="E31" s="732">
        <v>4</v>
      </c>
      <c r="F31" s="620">
        <v>3</v>
      </c>
      <c r="G31" s="275">
        <f t="shared" si="4"/>
        <v>7</v>
      </c>
      <c r="H31" s="254">
        <v>10</v>
      </c>
      <c r="I31" s="128"/>
      <c r="J31" s="133"/>
      <c r="K31" s="137">
        <f t="shared" si="0"/>
        <v>0</v>
      </c>
      <c r="L31" s="13">
        <f t="shared" si="1"/>
        <v>18</v>
      </c>
      <c r="M31" s="14">
        <f t="shared" si="2"/>
        <v>9.1666666666666661</v>
      </c>
      <c r="N31" s="170">
        <v>28</v>
      </c>
      <c r="O31" s="578" t="s">
        <v>252</v>
      </c>
      <c r="P31" s="704">
        <v>2</v>
      </c>
      <c r="Q31" s="807">
        <v>2</v>
      </c>
      <c r="R31" s="748"/>
      <c r="S31" s="811"/>
      <c r="T31" s="811">
        <v>2</v>
      </c>
      <c r="U31" s="602">
        <v>2</v>
      </c>
      <c r="V31" s="602"/>
      <c r="W31" s="603"/>
      <c r="X31" s="59"/>
      <c r="Y31" s="76">
        <f t="shared" si="3"/>
        <v>8</v>
      </c>
      <c r="Z31" s="79"/>
    </row>
    <row r="32" spans="2:26" ht="15.5" x14ac:dyDescent="0.35">
      <c r="B32" s="229">
        <v>29</v>
      </c>
      <c r="C32" s="109" t="s">
        <v>253</v>
      </c>
      <c r="D32" s="112" t="s">
        <v>169</v>
      </c>
      <c r="E32" s="735"/>
      <c r="F32" s="620">
        <v>5</v>
      </c>
      <c r="G32" s="803">
        <f t="shared" si="4"/>
        <v>5</v>
      </c>
      <c r="H32" s="254">
        <v>10</v>
      </c>
      <c r="I32" s="128"/>
      <c r="J32" s="133"/>
      <c r="K32" s="137">
        <f t="shared" si="0"/>
        <v>0</v>
      </c>
      <c r="L32" s="13">
        <f t="shared" si="1"/>
        <v>13</v>
      </c>
      <c r="M32" s="14">
        <f t="shared" si="2"/>
        <v>8</v>
      </c>
      <c r="N32" s="170">
        <v>29</v>
      </c>
      <c r="O32" s="578" t="s">
        <v>253</v>
      </c>
      <c r="P32" s="704"/>
      <c r="Q32" s="807"/>
      <c r="R32" s="748"/>
      <c r="S32" s="811"/>
      <c r="T32" s="811">
        <v>2</v>
      </c>
      <c r="U32" s="602">
        <v>2</v>
      </c>
      <c r="V32" s="602"/>
      <c r="W32" s="603"/>
      <c r="X32" s="59"/>
      <c r="Y32" s="76">
        <f t="shared" si="3"/>
        <v>4</v>
      </c>
      <c r="Z32" s="79">
        <v>1</v>
      </c>
    </row>
    <row r="33" spans="2:26" ht="15.5" x14ac:dyDescent="0.35">
      <c r="B33" s="230">
        <v>30</v>
      </c>
      <c r="C33" s="109" t="s">
        <v>254</v>
      </c>
      <c r="D33" s="112" t="s">
        <v>244</v>
      </c>
      <c r="E33" s="732">
        <v>3</v>
      </c>
      <c r="F33" s="620">
        <v>6.5</v>
      </c>
      <c r="G33" s="275">
        <f t="shared" si="4"/>
        <v>9.5</v>
      </c>
      <c r="H33" s="254">
        <v>11</v>
      </c>
      <c r="I33" s="128"/>
      <c r="J33" s="133"/>
      <c r="K33" s="137">
        <f t="shared" si="0"/>
        <v>0</v>
      </c>
      <c r="L33" s="13">
        <f t="shared" si="1"/>
        <v>15</v>
      </c>
      <c r="M33" s="14">
        <f t="shared" si="2"/>
        <v>9.5833333333333339</v>
      </c>
      <c r="N33" s="170">
        <v>30</v>
      </c>
      <c r="O33" s="578" t="s">
        <v>254</v>
      </c>
      <c r="P33" s="704"/>
      <c r="Q33" s="807">
        <v>2</v>
      </c>
      <c r="R33" s="748"/>
      <c r="S33" s="811"/>
      <c r="T33" s="811">
        <v>2</v>
      </c>
      <c r="U33" s="602">
        <v>2</v>
      </c>
      <c r="V33" s="602"/>
      <c r="W33" s="603"/>
      <c r="X33" s="59"/>
      <c r="Y33" s="76">
        <f t="shared" si="3"/>
        <v>6</v>
      </c>
      <c r="Z33" s="79">
        <v>1</v>
      </c>
    </row>
    <row r="34" spans="2:26" ht="15.5" x14ac:dyDescent="0.35">
      <c r="B34" s="231">
        <v>31</v>
      </c>
      <c r="C34" s="109" t="s">
        <v>255</v>
      </c>
      <c r="D34" s="112" t="s">
        <v>245</v>
      </c>
      <c r="E34" s="733">
        <v>4.5</v>
      </c>
      <c r="F34" s="620">
        <v>6</v>
      </c>
      <c r="G34" s="275">
        <f t="shared" si="4"/>
        <v>10.5</v>
      </c>
      <c r="H34" s="254">
        <v>16</v>
      </c>
      <c r="I34" s="615"/>
      <c r="J34" s="616"/>
      <c r="K34" s="137">
        <f t="shared" si="0"/>
        <v>0</v>
      </c>
      <c r="L34" s="13">
        <f t="shared" si="1"/>
        <v>16</v>
      </c>
      <c r="M34" s="14">
        <f t="shared" si="2"/>
        <v>12.416666666666666</v>
      </c>
      <c r="N34" s="170">
        <v>31</v>
      </c>
      <c r="O34" s="578" t="s">
        <v>255</v>
      </c>
      <c r="P34" s="710">
        <v>2</v>
      </c>
      <c r="Q34" s="807"/>
      <c r="R34" s="751"/>
      <c r="S34" s="812"/>
      <c r="T34" s="812">
        <v>2</v>
      </c>
      <c r="U34" s="606">
        <v>2</v>
      </c>
      <c r="V34" s="606"/>
      <c r="W34" s="607"/>
      <c r="X34" s="60"/>
      <c r="Y34" s="76">
        <f t="shared" si="3"/>
        <v>6</v>
      </c>
      <c r="Z34" s="82"/>
    </row>
    <row r="35" spans="2:26" ht="15.5" x14ac:dyDescent="0.35">
      <c r="B35" s="232">
        <v>32</v>
      </c>
      <c r="C35" s="109" t="s">
        <v>256</v>
      </c>
      <c r="D35" s="112" t="s">
        <v>246</v>
      </c>
      <c r="E35" s="734">
        <v>11</v>
      </c>
      <c r="F35" s="620">
        <v>11</v>
      </c>
      <c r="G35" s="116">
        <f t="shared" si="4"/>
        <v>22</v>
      </c>
      <c r="H35" s="254">
        <v>20</v>
      </c>
      <c r="I35" s="129"/>
      <c r="J35" s="134"/>
      <c r="K35" s="137">
        <f t="shared" si="0"/>
        <v>0</v>
      </c>
      <c r="L35" s="13">
        <f t="shared" si="1"/>
        <v>20</v>
      </c>
      <c r="M35" s="14">
        <f t="shared" si="2"/>
        <v>17</v>
      </c>
      <c r="N35" s="170">
        <v>32</v>
      </c>
      <c r="O35" s="578" t="s">
        <v>256</v>
      </c>
      <c r="P35" s="711">
        <v>2</v>
      </c>
      <c r="Q35" s="807">
        <v>2</v>
      </c>
      <c r="R35" s="752"/>
      <c r="S35" s="813">
        <v>2</v>
      </c>
      <c r="T35" s="813">
        <v>2</v>
      </c>
      <c r="U35" s="608">
        <v>2</v>
      </c>
      <c r="V35" s="608"/>
      <c r="W35" s="609"/>
      <c r="X35" s="74"/>
      <c r="Y35" s="76">
        <f t="shared" si="3"/>
        <v>10</v>
      </c>
      <c r="Z35" s="83"/>
    </row>
    <row r="36" spans="2:26" ht="15.5" x14ac:dyDescent="0.35">
      <c r="B36" s="232">
        <v>33</v>
      </c>
      <c r="C36" s="109" t="s">
        <v>257</v>
      </c>
      <c r="D36" s="112" t="s">
        <v>244</v>
      </c>
      <c r="E36" s="734">
        <v>11</v>
      </c>
      <c r="F36" s="815">
        <v>8.5</v>
      </c>
      <c r="G36" s="275">
        <f t="shared" si="4"/>
        <v>19.5</v>
      </c>
      <c r="H36" s="254">
        <v>13</v>
      </c>
      <c r="I36" s="129"/>
      <c r="J36" s="134"/>
      <c r="K36" s="137">
        <f t="shared" si="0"/>
        <v>0</v>
      </c>
      <c r="L36" s="13">
        <f t="shared" si="1"/>
        <v>15</v>
      </c>
      <c r="M36" s="14">
        <f t="shared" si="2"/>
        <v>12.25</v>
      </c>
      <c r="N36" s="170">
        <v>33</v>
      </c>
      <c r="O36" s="578" t="s">
        <v>257</v>
      </c>
      <c r="P36" s="711"/>
      <c r="Q36" s="807">
        <v>2</v>
      </c>
      <c r="R36" s="752"/>
      <c r="S36" s="813">
        <v>2</v>
      </c>
      <c r="T36" s="813">
        <v>2</v>
      </c>
      <c r="U36" s="608">
        <v>2</v>
      </c>
      <c r="V36" s="608"/>
      <c r="W36" s="609"/>
      <c r="X36" s="74"/>
      <c r="Y36" s="76">
        <f t="shared" si="3"/>
        <v>8</v>
      </c>
      <c r="Z36" s="83">
        <v>3</v>
      </c>
    </row>
    <row r="37" spans="2:26" ht="16" thickBot="1" x14ac:dyDescent="0.4">
      <c r="B37" s="231">
        <v>34</v>
      </c>
      <c r="C37" s="117" t="s">
        <v>258</v>
      </c>
      <c r="D37" s="118" t="s">
        <v>247</v>
      </c>
      <c r="E37" s="736"/>
      <c r="F37" s="620">
        <v>8.5</v>
      </c>
      <c r="G37" s="803">
        <f t="shared" si="4"/>
        <v>8.5</v>
      </c>
      <c r="H37" s="254">
        <v>16</v>
      </c>
      <c r="I37" s="617"/>
      <c r="J37" s="616"/>
      <c r="K37" s="138">
        <f t="shared" si="0"/>
        <v>0</v>
      </c>
      <c r="L37" s="119">
        <f t="shared" si="1"/>
        <v>16</v>
      </c>
      <c r="M37" s="120">
        <f t="shared" si="2"/>
        <v>12.083333333333334</v>
      </c>
      <c r="N37" s="171">
        <v>34</v>
      </c>
      <c r="O37" s="579" t="s">
        <v>258</v>
      </c>
      <c r="P37" s="710">
        <v>2</v>
      </c>
      <c r="Q37" s="809"/>
      <c r="R37" s="753"/>
      <c r="S37" s="814"/>
      <c r="T37" s="814">
        <v>2</v>
      </c>
      <c r="U37" s="610">
        <v>2</v>
      </c>
      <c r="V37" s="610"/>
      <c r="W37" s="611"/>
      <c r="X37" s="73"/>
      <c r="Y37" s="121">
        <f t="shared" si="3"/>
        <v>6</v>
      </c>
      <c r="Z37" s="82"/>
    </row>
    <row r="38" spans="2:26" ht="18.5" thickBot="1" x14ac:dyDescent="0.45">
      <c r="B38" s="233"/>
      <c r="C38" s="1" t="s">
        <v>42</v>
      </c>
      <c r="D38" s="915"/>
      <c r="E38" s="122">
        <f t="shared" ref="E38:M38" si="5">AVERAGE(E4:E37)</f>
        <v>6.5370370370370372</v>
      </c>
      <c r="F38" s="122">
        <f t="shared" si="5"/>
        <v>6.3235294117647056</v>
      </c>
      <c r="G38" s="122">
        <f t="shared" si="5"/>
        <v>11.514705882352942</v>
      </c>
      <c r="H38" s="726">
        <f t="shared" si="5"/>
        <v>13.28125</v>
      </c>
      <c r="I38" s="122">
        <f t="shared" si="5"/>
        <v>0</v>
      </c>
      <c r="J38" s="122">
        <f t="shared" si="5"/>
        <v>0</v>
      </c>
      <c r="K38" s="122">
        <f t="shared" si="5"/>
        <v>0</v>
      </c>
      <c r="L38" s="122">
        <f t="shared" si="5"/>
        <v>16.382352941176471</v>
      </c>
      <c r="M38" s="123">
        <f t="shared" si="5"/>
        <v>10.899509803921566</v>
      </c>
      <c r="N38" s="916"/>
      <c r="O38" s="917"/>
      <c r="P38" s="712">
        <v>1</v>
      </c>
      <c r="Q38" s="612">
        <v>2</v>
      </c>
      <c r="R38" s="712">
        <v>3</v>
      </c>
      <c r="S38" s="612">
        <v>4</v>
      </c>
      <c r="T38" s="712">
        <v>5</v>
      </c>
      <c r="U38" s="612">
        <v>6</v>
      </c>
      <c r="V38" s="712">
        <v>7</v>
      </c>
      <c r="W38" s="612">
        <v>8</v>
      </c>
      <c r="X38" s="712">
        <v>9</v>
      </c>
      <c r="Y38" s="124">
        <f t="shared" si="3"/>
        <v>45</v>
      </c>
      <c r="Z38" s="125"/>
    </row>
    <row r="39" spans="2:26" x14ac:dyDescent="0.25">
      <c r="E39" s="3" t="s">
        <v>40</v>
      </c>
      <c r="F39" s="3"/>
      <c r="I39" s="2" t="s">
        <v>41</v>
      </c>
      <c r="J39" s="2"/>
    </row>
  </sheetData>
  <sheetProtection selectLockedCells="1" selectUnlockedCells="1"/>
  <mergeCells count="10">
    <mergeCell ref="E39:F39"/>
    <mergeCell ref="I39:J39"/>
    <mergeCell ref="C38:D38"/>
    <mergeCell ref="N38:O38"/>
    <mergeCell ref="B1:L1"/>
    <mergeCell ref="M1:Y1"/>
    <mergeCell ref="E2:F2"/>
    <mergeCell ref="N2:O2"/>
    <mergeCell ref="P2:Y2"/>
    <mergeCell ref="N3:O3"/>
  </mergeCells>
  <printOptions horizontalCentered="1" verticalCentered="1"/>
  <pageMargins left="0.70000000000000007" right="0.70000000000000007" top="0.75" bottom="0.75" header="0.51181102362204722" footer="0.51181102362204722"/>
  <pageSetup paperSize="9" firstPageNumber="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9EEF-53A6-4353-BAE5-E43E5BED1E69}">
  <dimension ref="A1:X37"/>
  <sheetViews>
    <sheetView topLeftCell="A5" workbookViewId="0">
      <selection activeCell="M2" sqref="M2"/>
    </sheetView>
  </sheetViews>
  <sheetFormatPr baseColWidth="10" defaultRowHeight="14" x14ac:dyDescent="0.3"/>
  <cols>
    <col min="1" max="1" width="3" bestFit="1" customWidth="1"/>
    <col min="2" max="2" width="21.7265625" bestFit="1" customWidth="1"/>
    <col min="3" max="3" width="5.54296875" bestFit="1" customWidth="1"/>
    <col min="4" max="4" width="3.26953125" bestFit="1" customWidth="1"/>
    <col min="5" max="5" width="4.26953125" bestFit="1" customWidth="1"/>
    <col min="6" max="6" width="3.1796875" bestFit="1" customWidth="1"/>
    <col min="7" max="7" width="4" bestFit="1" customWidth="1"/>
    <col min="8" max="9" width="4.26953125" customWidth="1"/>
    <col min="10" max="10" width="4.7265625" customWidth="1"/>
    <col min="11" max="11" width="5.7265625" bestFit="1" customWidth="1"/>
    <col min="12" max="12" width="4.54296875" customWidth="1"/>
    <col min="13" max="13" width="5" bestFit="1" customWidth="1"/>
    <col min="14" max="14" width="3.7265625" bestFit="1" customWidth="1"/>
    <col min="15" max="15" width="4.26953125" bestFit="1" customWidth="1"/>
    <col min="16" max="16" width="6.453125" bestFit="1" customWidth="1"/>
    <col min="17" max="17" width="6.54296875" customWidth="1"/>
    <col min="18" max="18" width="6.453125" customWidth="1"/>
    <col min="19" max="19" width="6.1796875" customWidth="1"/>
    <col min="20" max="20" width="4" bestFit="1" customWidth="1"/>
    <col min="21" max="21" width="5.54296875" bestFit="1" customWidth="1"/>
    <col min="22" max="22" width="4.81640625" style="179" bestFit="1" customWidth="1"/>
    <col min="23" max="23" width="5.1796875" style="179" bestFit="1" customWidth="1"/>
    <col min="24" max="24" width="8.26953125" bestFit="1" customWidth="1"/>
  </cols>
  <sheetData>
    <row r="1" spans="1:24" ht="27.75" customHeight="1" thickBot="1" x14ac:dyDescent="0.35"/>
    <row r="2" spans="1:24" ht="14.5" thickBot="1" x14ac:dyDescent="0.3">
      <c r="A2" s="172"/>
      <c r="B2" s="397" t="s">
        <v>482</v>
      </c>
      <c r="C2" s="392"/>
      <c r="D2" s="392"/>
      <c r="E2" s="392"/>
      <c r="F2" s="392"/>
      <c r="G2" s="392"/>
      <c r="H2" s="392"/>
      <c r="I2" s="392"/>
      <c r="J2" s="392"/>
      <c r="K2" s="392">
        <v>8</v>
      </c>
      <c r="L2" s="393">
        <v>8</v>
      </c>
      <c r="M2" s="392"/>
      <c r="N2" s="392">
        <v>8</v>
      </c>
      <c r="O2" s="392">
        <v>8</v>
      </c>
      <c r="P2" s="392">
        <v>8</v>
      </c>
      <c r="Q2" s="392">
        <v>1</v>
      </c>
      <c r="R2" s="392"/>
      <c r="S2" s="392"/>
      <c r="T2" s="392"/>
      <c r="U2" s="392"/>
      <c r="V2" s="394"/>
      <c r="W2" s="395"/>
      <c r="X2" s="396"/>
    </row>
    <row r="3" spans="1:24" ht="23.25" customHeight="1" thickBot="1" x14ac:dyDescent="0.3">
      <c r="A3" s="172"/>
      <c r="B3" s="386" t="s">
        <v>483</v>
      </c>
      <c r="C3" s="387" t="s">
        <v>446</v>
      </c>
      <c r="D3" s="387" t="s">
        <v>447</v>
      </c>
      <c r="E3" s="387" t="s">
        <v>477</v>
      </c>
      <c r="F3" s="387" t="s">
        <v>478</v>
      </c>
      <c r="G3" s="387" t="s">
        <v>479</v>
      </c>
      <c r="H3" s="387" t="s">
        <v>480</v>
      </c>
      <c r="I3" s="387" t="s">
        <v>481</v>
      </c>
      <c r="J3" s="387" t="s">
        <v>451</v>
      </c>
      <c r="K3" s="387" t="s">
        <v>474</v>
      </c>
      <c r="L3" s="387" t="s">
        <v>475</v>
      </c>
      <c r="M3" s="387" t="s">
        <v>476</v>
      </c>
      <c r="N3" s="387" t="s">
        <v>454</v>
      </c>
      <c r="O3" s="387" t="s">
        <v>455</v>
      </c>
      <c r="P3" s="387" t="s">
        <v>456</v>
      </c>
      <c r="Q3" s="387" t="s">
        <v>484</v>
      </c>
      <c r="R3" s="387" t="s">
        <v>486</v>
      </c>
      <c r="S3" s="387" t="s">
        <v>487</v>
      </c>
      <c r="T3" s="387" t="s">
        <v>485</v>
      </c>
      <c r="U3" s="387" t="s">
        <v>460</v>
      </c>
      <c r="V3" s="387" t="s">
        <v>473</v>
      </c>
      <c r="W3" s="388" t="s">
        <v>472</v>
      </c>
      <c r="X3" s="389" t="s">
        <v>488</v>
      </c>
    </row>
    <row r="4" spans="1:24" x14ac:dyDescent="0.3">
      <c r="A4" s="383">
        <v>1</v>
      </c>
      <c r="B4" s="384" t="s">
        <v>43</v>
      </c>
      <c r="C4" s="398">
        <v>13.25</v>
      </c>
      <c r="D4" s="399"/>
      <c r="E4" s="399"/>
      <c r="F4" s="399"/>
      <c r="G4" s="399"/>
      <c r="H4" s="399"/>
      <c r="I4" s="399"/>
      <c r="J4" s="399"/>
      <c r="K4" s="400">
        <v>11.33</v>
      </c>
      <c r="L4" s="399"/>
      <c r="M4" s="399"/>
      <c r="N4" s="399"/>
      <c r="O4" s="399"/>
      <c r="P4" s="399"/>
      <c r="Q4" s="399"/>
      <c r="R4" s="399"/>
      <c r="S4" s="399"/>
      <c r="T4" s="399"/>
      <c r="U4" s="399"/>
      <c r="V4" s="182">
        <v>8</v>
      </c>
      <c r="W4" s="385">
        <v>17</v>
      </c>
      <c r="X4" s="390"/>
    </row>
    <row r="5" spans="1:24" x14ac:dyDescent="0.3">
      <c r="A5" s="183">
        <v>2</v>
      </c>
      <c r="B5" s="184" t="s">
        <v>44</v>
      </c>
      <c r="C5" s="401">
        <v>13.75</v>
      </c>
      <c r="D5" s="402"/>
      <c r="E5" s="402"/>
      <c r="F5" s="402"/>
      <c r="G5" s="402"/>
      <c r="H5" s="402"/>
      <c r="I5" s="402"/>
      <c r="J5" s="402"/>
      <c r="K5" s="403">
        <v>14</v>
      </c>
      <c r="L5" s="402"/>
      <c r="M5" s="402"/>
      <c r="N5" s="402"/>
      <c r="O5" s="402"/>
      <c r="P5" s="402"/>
      <c r="Q5" s="402"/>
      <c r="R5" s="402"/>
      <c r="S5" s="402"/>
      <c r="T5" s="402"/>
      <c r="U5" s="402"/>
      <c r="V5" s="180">
        <v>12</v>
      </c>
      <c r="W5" s="381">
        <v>17</v>
      </c>
      <c r="X5" s="391"/>
    </row>
    <row r="6" spans="1:24" x14ac:dyDescent="0.3">
      <c r="A6" s="183">
        <v>3</v>
      </c>
      <c r="B6" s="184" t="s">
        <v>45</v>
      </c>
      <c r="C6" s="404">
        <v>10.5</v>
      </c>
      <c r="D6" s="402"/>
      <c r="E6" s="402"/>
      <c r="F6" s="402"/>
      <c r="G6" s="402"/>
      <c r="H6" s="402"/>
      <c r="I6" s="402"/>
      <c r="J6" s="402"/>
      <c r="K6" s="402">
        <v>10</v>
      </c>
      <c r="L6" s="402"/>
      <c r="M6" s="402"/>
      <c r="N6" s="402"/>
      <c r="O6" s="402"/>
      <c r="P6" s="402"/>
      <c r="Q6" s="402"/>
      <c r="R6" s="402"/>
      <c r="S6" s="402"/>
      <c r="T6" s="402"/>
      <c r="U6" s="402"/>
      <c r="V6" s="180">
        <v>9</v>
      </c>
      <c r="W6" s="381">
        <v>11</v>
      </c>
      <c r="X6" s="391"/>
    </row>
    <row r="7" spans="1:24" x14ac:dyDescent="0.3">
      <c r="A7" s="183">
        <v>4</v>
      </c>
      <c r="B7" s="184" t="s">
        <v>46</v>
      </c>
      <c r="C7" s="404">
        <v>8</v>
      </c>
      <c r="D7" s="402"/>
      <c r="E7" s="402"/>
      <c r="F7" s="402"/>
      <c r="G7" s="402"/>
      <c r="H7" s="402"/>
      <c r="I7" s="402"/>
      <c r="J7" s="402"/>
      <c r="K7" s="402">
        <v>10.17</v>
      </c>
      <c r="L7" s="402"/>
      <c r="M7" s="402"/>
      <c r="N7" s="402"/>
      <c r="O7" s="402"/>
      <c r="P7" s="402"/>
      <c r="Q7" s="402"/>
      <c r="R7" s="402"/>
      <c r="S7" s="402"/>
      <c r="T7" s="402"/>
      <c r="U7" s="402"/>
      <c r="V7" s="180">
        <v>8</v>
      </c>
      <c r="W7" s="381">
        <v>14</v>
      </c>
      <c r="X7" s="391"/>
    </row>
    <row r="8" spans="1:24" x14ac:dyDescent="0.3">
      <c r="A8" s="183">
        <v>5</v>
      </c>
      <c r="B8" s="184" t="s">
        <v>47</v>
      </c>
      <c r="C8" s="401">
        <v>10.75</v>
      </c>
      <c r="D8" s="402"/>
      <c r="E8" s="402"/>
      <c r="F8" s="402"/>
      <c r="G8" s="402"/>
      <c r="H8" s="402"/>
      <c r="I8" s="402"/>
      <c r="J8" s="402"/>
      <c r="K8" s="403">
        <v>14.17</v>
      </c>
      <c r="L8" s="402"/>
      <c r="M8" s="402"/>
      <c r="N8" s="402"/>
      <c r="O8" s="402"/>
      <c r="P8" s="402"/>
      <c r="Q8" s="402"/>
      <c r="R8" s="402"/>
      <c r="S8" s="402"/>
      <c r="T8" s="402"/>
      <c r="U8" s="402"/>
      <c r="V8" s="180">
        <v>12</v>
      </c>
      <c r="W8" s="381">
        <v>18</v>
      </c>
      <c r="X8" s="391"/>
    </row>
    <row r="9" spans="1:24" x14ac:dyDescent="0.3">
      <c r="A9" s="183">
        <v>6</v>
      </c>
      <c r="B9" s="184" t="s">
        <v>48</v>
      </c>
      <c r="C9" s="401">
        <v>12.5</v>
      </c>
      <c r="D9" s="402"/>
      <c r="E9" s="402"/>
      <c r="F9" s="402"/>
      <c r="G9" s="402"/>
      <c r="H9" s="402"/>
      <c r="I9" s="402"/>
      <c r="J9" s="402"/>
      <c r="K9" s="403">
        <v>14.33</v>
      </c>
      <c r="L9" s="402"/>
      <c r="M9" s="402"/>
      <c r="N9" s="402"/>
      <c r="O9" s="402"/>
      <c r="P9" s="402"/>
      <c r="Q9" s="402"/>
      <c r="R9" s="402"/>
      <c r="S9" s="402"/>
      <c r="T9" s="402"/>
      <c r="U9" s="402"/>
      <c r="V9" s="180">
        <v>9</v>
      </c>
      <c r="W9" s="381">
        <v>16</v>
      </c>
      <c r="X9" s="391"/>
    </row>
    <row r="10" spans="1:24" x14ac:dyDescent="0.3">
      <c r="A10" s="183">
        <v>7</v>
      </c>
      <c r="B10" s="184" t="s">
        <v>49</v>
      </c>
      <c r="C10" s="405">
        <v>15.25</v>
      </c>
      <c r="D10" s="402"/>
      <c r="E10" s="402"/>
      <c r="F10" s="402"/>
      <c r="G10" s="402"/>
      <c r="H10" s="402"/>
      <c r="I10" s="402"/>
      <c r="J10" s="402"/>
      <c r="K10" s="406">
        <v>13</v>
      </c>
      <c r="L10" s="402"/>
      <c r="M10" s="402"/>
      <c r="N10" s="402"/>
      <c r="O10" s="402"/>
      <c r="P10" s="402"/>
      <c r="Q10" s="402"/>
      <c r="R10" s="402"/>
      <c r="S10" s="402"/>
      <c r="T10" s="402"/>
      <c r="U10" s="402"/>
      <c r="V10" s="180">
        <v>8</v>
      </c>
      <c r="W10" s="381">
        <v>16</v>
      </c>
      <c r="X10" s="391"/>
    </row>
    <row r="11" spans="1:24" x14ac:dyDescent="0.3">
      <c r="A11" s="183">
        <v>8</v>
      </c>
      <c r="B11" s="184" t="s">
        <v>50</v>
      </c>
      <c r="C11" s="401">
        <v>15.5</v>
      </c>
      <c r="D11" s="402"/>
      <c r="E11" s="402"/>
      <c r="F11" s="402"/>
      <c r="G11" s="402"/>
      <c r="H11" s="402"/>
      <c r="I11" s="402"/>
      <c r="J11" s="402"/>
      <c r="K11" s="403">
        <v>14.33</v>
      </c>
      <c r="L11" s="402"/>
      <c r="M11" s="402"/>
      <c r="N11" s="402"/>
      <c r="O11" s="402"/>
      <c r="P11" s="402"/>
      <c r="Q11" s="402"/>
      <c r="R11" s="402"/>
      <c r="S11" s="402"/>
      <c r="T11" s="402"/>
      <c r="U11" s="402"/>
      <c r="V11" s="180">
        <v>11</v>
      </c>
      <c r="W11" s="381">
        <v>14</v>
      </c>
      <c r="X11" s="391"/>
    </row>
    <row r="12" spans="1:24" x14ac:dyDescent="0.3">
      <c r="A12" s="183">
        <v>9</v>
      </c>
      <c r="B12" s="184" t="s">
        <v>51</v>
      </c>
      <c r="C12" s="405">
        <v>12.5</v>
      </c>
      <c r="D12" s="402"/>
      <c r="E12" s="402"/>
      <c r="F12" s="402"/>
      <c r="G12" s="402"/>
      <c r="H12" s="402"/>
      <c r="I12" s="402"/>
      <c r="J12" s="402"/>
      <c r="K12" s="406">
        <v>15.83</v>
      </c>
      <c r="L12" s="402"/>
      <c r="M12" s="402"/>
      <c r="N12" s="402"/>
      <c r="O12" s="402"/>
      <c r="P12" s="402"/>
      <c r="Q12" s="402"/>
      <c r="R12" s="402"/>
      <c r="S12" s="402"/>
      <c r="T12" s="402"/>
      <c r="U12" s="402"/>
      <c r="V12" s="180">
        <v>8</v>
      </c>
      <c r="W12" s="381">
        <v>13</v>
      </c>
      <c r="X12" s="391"/>
    </row>
    <row r="13" spans="1:24" x14ac:dyDescent="0.3">
      <c r="A13" s="183">
        <v>10</v>
      </c>
      <c r="B13" s="184" t="s">
        <v>52</v>
      </c>
      <c r="C13" s="407">
        <v>5.14</v>
      </c>
      <c r="D13" s="402"/>
      <c r="E13" s="402"/>
      <c r="F13" s="402"/>
      <c r="G13" s="402"/>
      <c r="H13" s="402"/>
      <c r="I13" s="402"/>
      <c r="J13" s="402"/>
      <c r="K13" s="408">
        <v>9.5</v>
      </c>
      <c r="L13" s="402"/>
      <c r="M13" s="402"/>
      <c r="N13" s="402"/>
      <c r="O13" s="402"/>
      <c r="P13" s="402"/>
      <c r="Q13" s="402"/>
      <c r="R13" s="402"/>
      <c r="S13" s="402"/>
      <c r="T13" s="402"/>
      <c r="U13" s="402"/>
      <c r="V13" s="180">
        <v>8</v>
      </c>
      <c r="W13" s="381">
        <v>14</v>
      </c>
      <c r="X13" s="391"/>
    </row>
    <row r="14" spans="1:24" x14ac:dyDescent="0.3">
      <c r="A14" s="183">
        <v>11</v>
      </c>
      <c r="B14" s="184" t="s">
        <v>53</v>
      </c>
      <c r="C14" s="407">
        <v>7</v>
      </c>
      <c r="D14" s="402"/>
      <c r="E14" s="402"/>
      <c r="F14" s="402"/>
      <c r="G14" s="402"/>
      <c r="H14" s="402"/>
      <c r="I14" s="402"/>
      <c r="J14" s="402"/>
      <c r="K14" s="408">
        <v>6.83</v>
      </c>
      <c r="L14" s="402"/>
      <c r="M14" s="402"/>
      <c r="N14" s="402"/>
      <c r="O14" s="402"/>
      <c r="P14" s="402"/>
      <c r="Q14" s="402"/>
      <c r="R14" s="402"/>
      <c r="S14" s="402"/>
      <c r="T14" s="402"/>
      <c r="U14" s="402"/>
      <c r="V14" s="180">
        <v>10</v>
      </c>
      <c r="W14" s="381">
        <v>15</v>
      </c>
      <c r="X14" s="391"/>
    </row>
    <row r="15" spans="1:24" x14ac:dyDescent="0.3">
      <c r="A15" s="183">
        <v>12</v>
      </c>
      <c r="B15" s="184" t="s">
        <v>54</v>
      </c>
      <c r="C15" s="405">
        <v>12</v>
      </c>
      <c r="D15" s="402"/>
      <c r="E15" s="402"/>
      <c r="F15" s="402"/>
      <c r="G15" s="402"/>
      <c r="H15" s="402"/>
      <c r="I15" s="402"/>
      <c r="J15" s="402"/>
      <c r="K15" s="406">
        <v>10.17</v>
      </c>
      <c r="L15" s="402"/>
      <c r="M15" s="402"/>
      <c r="N15" s="402"/>
      <c r="O15" s="402"/>
      <c r="P15" s="402"/>
      <c r="Q15" s="402"/>
      <c r="R15" s="402"/>
      <c r="S15" s="402"/>
      <c r="T15" s="402"/>
      <c r="U15" s="402"/>
      <c r="V15" s="180">
        <v>12</v>
      </c>
      <c r="W15" s="381">
        <v>14</v>
      </c>
      <c r="X15" s="391"/>
    </row>
    <row r="16" spans="1:24" x14ac:dyDescent="0.3">
      <c r="A16" s="183">
        <v>13</v>
      </c>
      <c r="B16" s="184" t="s">
        <v>55</v>
      </c>
      <c r="C16" s="405">
        <v>11.5</v>
      </c>
      <c r="D16" s="402"/>
      <c r="E16" s="402"/>
      <c r="F16" s="402"/>
      <c r="G16" s="402"/>
      <c r="H16" s="402"/>
      <c r="I16" s="402"/>
      <c r="J16" s="402"/>
      <c r="K16" s="406">
        <v>13</v>
      </c>
      <c r="L16" s="402"/>
      <c r="M16" s="402"/>
      <c r="N16" s="402"/>
      <c r="O16" s="402"/>
      <c r="P16" s="402"/>
      <c r="Q16" s="402"/>
      <c r="R16" s="402"/>
      <c r="S16" s="402"/>
      <c r="T16" s="402"/>
      <c r="U16" s="402"/>
      <c r="V16" s="180">
        <v>13</v>
      </c>
      <c r="W16" s="381">
        <v>15</v>
      </c>
      <c r="X16" s="391"/>
    </row>
    <row r="17" spans="1:24" x14ac:dyDescent="0.3">
      <c r="A17" s="183">
        <v>14</v>
      </c>
      <c r="B17" s="184" t="s">
        <v>56</v>
      </c>
      <c r="C17" s="401">
        <v>14</v>
      </c>
      <c r="D17" s="402"/>
      <c r="E17" s="402"/>
      <c r="F17" s="402"/>
      <c r="G17" s="402"/>
      <c r="H17" s="402"/>
      <c r="I17" s="402"/>
      <c r="J17" s="402"/>
      <c r="K17" s="403">
        <v>16</v>
      </c>
      <c r="L17" s="402"/>
      <c r="M17" s="402"/>
      <c r="N17" s="402"/>
      <c r="O17" s="402"/>
      <c r="P17" s="402"/>
      <c r="Q17" s="402"/>
      <c r="R17" s="402"/>
      <c r="S17" s="402"/>
      <c r="T17" s="402"/>
      <c r="U17" s="402"/>
      <c r="V17" s="180">
        <v>8</v>
      </c>
      <c r="W17" s="381">
        <v>11</v>
      </c>
      <c r="X17" s="391"/>
    </row>
    <row r="18" spans="1:24" x14ac:dyDescent="0.3">
      <c r="A18" s="183">
        <v>15</v>
      </c>
      <c r="B18" s="184" t="s">
        <v>57</v>
      </c>
      <c r="C18" s="405">
        <v>10.8</v>
      </c>
      <c r="D18" s="402"/>
      <c r="E18" s="402"/>
      <c r="F18" s="402"/>
      <c r="G18" s="402"/>
      <c r="H18" s="402"/>
      <c r="I18" s="402"/>
      <c r="J18" s="402"/>
      <c r="K18" s="406">
        <v>10.67</v>
      </c>
      <c r="L18" s="402"/>
      <c r="M18" s="402"/>
      <c r="N18" s="402"/>
      <c r="O18" s="402"/>
      <c r="P18" s="402"/>
      <c r="Q18" s="402"/>
      <c r="R18" s="402"/>
      <c r="S18" s="402"/>
      <c r="T18" s="402"/>
      <c r="U18" s="402"/>
      <c r="V18" s="180">
        <v>13</v>
      </c>
      <c r="W18" s="381">
        <v>11</v>
      </c>
      <c r="X18" s="391"/>
    </row>
    <row r="19" spans="1:24" x14ac:dyDescent="0.3">
      <c r="A19" s="183">
        <v>16</v>
      </c>
      <c r="B19" s="184" t="s">
        <v>58</v>
      </c>
      <c r="C19" s="409">
        <v>17.5</v>
      </c>
      <c r="D19" s="402"/>
      <c r="E19" s="402"/>
      <c r="F19" s="402"/>
      <c r="G19" s="402"/>
      <c r="H19" s="402"/>
      <c r="I19" s="402"/>
      <c r="J19" s="402"/>
      <c r="K19" s="410">
        <v>16.670000000000002</v>
      </c>
      <c r="L19" s="402"/>
      <c r="M19" s="402"/>
      <c r="N19" s="402"/>
      <c r="O19" s="402"/>
      <c r="P19" s="402"/>
      <c r="Q19" s="402"/>
      <c r="R19" s="402"/>
      <c r="S19" s="402"/>
      <c r="T19" s="402"/>
      <c r="U19" s="402"/>
      <c r="V19" s="180">
        <v>12</v>
      </c>
      <c r="W19" s="381">
        <v>17</v>
      </c>
      <c r="X19" s="391"/>
    </row>
    <row r="20" spans="1:24" x14ac:dyDescent="0.3">
      <c r="A20" s="183">
        <v>17</v>
      </c>
      <c r="B20" s="184" t="s">
        <v>59</v>
      </c>
      <c r="C20" s="404">
        <v>7.75</v>
      </c>
      <c r="D20" s="402"/>
      <c r="E20" s="402"/>
      <c r="F20" s="402"/>
      <c r="G20" s="402"/>
      <c r="H20" s="402"/>
      <c r="I20" s="402"/>
      <c r="J20" s="402"/>
      <c r="K20" s="402">
        <v>10.5</v>
      </c>
      <c r="L20" s="402"/>
      <c r="M20" s="402"/>
      <c r="N20" s="402"/>
      <c r="O20" s="402"/>
      <c r="P20" s="402"/>
      <c r="Q20" s="402"/>
      <c r="R20" s="402"/>
      <c r="S20" s="402"/>
      <c r="T20" s="402"/>
      <c r="U20" s="402"/>
      <c r="V20" s="180">
        <v>9</v>
      </c>
      <c r="W20" s="381">
        <v>6</v>
      </c>
      <c r="X20" s="391"/>
    </row>
    <row r="21" spans="1:24" x14ac:dyDescent="0.3">
      <c r="A21" s="183">
        <v>18</v>
      </c>
      <c r="B21" s="184" t="s">
        <v>60</v>
      </c>
      <c r="C21" s="401">
        <v>16</v>
      </c>
      <c r="D21" s="402"/>
      <c r="E21" s="402"/>
      <c r="F21" s="402"/>
      <c r="G21" s="402"/>
      <c r="H21" s="402"/>
      <c r="I21" s="402"/>
      <c r="J21" s="402"/>
      <c r="K21" s="403">
        <v>15.17</v>
      </c>
      <c r="L21" s="402"/>
      <c r="M21" s="402"/>
      <c r="N21" s="402"/>
      <c r="O21" s="402"/>
      <c r="P21" s="402"/>
      <c r="Q21" s="402"/>
      <c r="R21" s="402"/>
      <c r="S21" s="402"/>
      <c r="T21" s="402"/>
      <c r="U21" s="402"/>
      <c r="V21" s="180">
        <v>10</v>
      </c>
      <c r="W21" s="381">
        <v>18</v>
      </c>
      <c r="X21" s="391"/>
    </row>
    <row r="22" spans="1:24" x14ac:dyDescent="0.3">
      <c r="A22" s="183">
        <v>19</v>
      </c>
      <c r="B22" s="184" t="s">
        <v>61</v>
      </c>
      <c r="C22" s="405">
        <v>7.2</v>
      </c>
      <c r="D22" s="402"/>
      <c r="E22" s="402"/>
      <c r="F22" s="402"/>
      <c r="G22" s="402"/>
      <c r="H22" s="402"/>
      <c r="I22" s="402"/>
      <c r="J22" s="402"/>
      <c r="K22" s="406">
        <v>12.33</v>
      </c>
      <c r="L22" s="402"/>
      <c r="M22" s="402"/>
      <c r="N22" s="402"/>
      <c r="O22" s="402"/>
      <c r="P22" s="402"/>
      <c r="Q22" s="402"/>
      <c r="R22" s="402"/>
      <c r="S22" s="402"/>
      <c r="T22" s="402"/>
      <c r="U22" s="402"/>
      <c r="V22" s="180">
        <v>6</v>
      </c>
      <c r="W22" s="381">
        <v>11</v>
      </c>
      <c r="X22" s="391"/>
    </row>
    <row r="23" spans="1:24" x14ac:dyDescent="0.3">
      <c r="A23" s="183">
        <v>20</v>
      </c>
      <c r="B23" s="184" t="s">
        <v>62</v>
      </c>
      <c r="C23" s="409">
        <v>16.75</v>
      </c>
      <c r="D23" s="402"/>
      <c r="E23" s="402"/>
      <c r="F23" s="402"/>
      <c r="G23" s="402"/>
      <c r="H23" s="402"/>
      <c r="I23" s="402"/>
      <c r="J23" s="402"/>
      <c r="K23" s="410">
        <v>17.829999999999998</v>
      </c>
      <c r="L23" s="402"/>
      <c r="M23" s="402"/>
      <c r="N23" s="402"/>
      <c r="O23" s="402"/>
      <c r="P23" s="402"/>
      <c r="Q23" s="402"/>
      <c r="R23" s="402"/>
      <c r="S23" s="402"/>
      <c r="T23" s="402"/>
      <c r="U23" s="402"/>
      <c r="V23" s="180">
        <v>11</v>
      </c>
      <c r="W23" s="381">
        <v>13</v>
      </c>
      <c r="X23" s="391"/>
    </row>
    <row r="24" spans="1:24" x14ac:dyDescent="0.3">
      <c r="A24" s="183">
        <v>21</v>
      </c>
      <c r="B24" s="184" t="s">
        <v>63</v>
      </c>
      <c r="C24" s="401">
        <v>13</v>
      </c>
      <c r="D24" s="402"/>
      <c r="E24" s="402"/>
      <c r="F24" s="402"/>
      <c r="G24" s="402"/>
      <c r="H24" s="402"/>
      <c r="I24" s="402"/>
      <c r="J24" s="402"/>
      <c r="K24" s="403">
        <v>15.67</v>
      </c>
      <c r="L24" s="402"/>
      <c r="M24" s="402"/>
      <c r="N24" s="402"/>
      <c r="O24" s="402"/>
      <c r="P24" s="402"/>
      <c r="Q24" s="402"/>
      <c r="R24" s="402"/>
      <c r="S24" s="402"/>
      <c r="T24" s="402"/>
      <c r="U24" s="402"/>
      <c r="V24" s="180">
        <v>12</v>
      </c>
      <c r="W24" s="381">
        <v>13</v>
      </c>
      <c r="X24" s="391"/>
    </row>
    <row r="25" spans="1:24" x14ac:dyDescent="0.3">
      <c r="A25" s="183">
        <v>22</v>
      </c>
      <c r="B25" s="184" t="s">
        <v>64</v>
      </c>
      <c r="C25" s="405">
        <v>12.25</v>
      </c>
      <c r="D25" s="402"/>
      <c r="E25" s="402"/>
      <c r="F25" s="402"/>
      <c r="G25" s="402"/>
      <c r="H25" s="402"/>
      <c r="I25" s="402"/>
      <c r="J25" s="402"/>
      <c r="K25" s="406">
        <v>16.5</v>
      </c>
      <c r="L25" s="402"/>
      <c r="M25" s="402"/>
      <c r="N25" s="402"/>
      <c r="O25" s="402"/>
      <c r="P25" s="402"/>
      <c r="Q25" s="402"/>
      <c r="R25" s="402"/>
      <c r="S25" s="402"/>
      <c r="T25" s="402"/>
      <c r="U25" s="402"/>
      <c r="V25" s="180">
        <v>9</v>
      </c>
      <c r="W25" s="381">
        <v>18</v>
      </c>
      <c r="X25" s="391"/>
    </row>
    <row r="26" spans="1:24" x14ac:dyDescent="0.3">
      <c r="A26" s="183">
        <v>23</v>
      </c>
      <c r="B26" s="184" t="s">
        <v>65</v>
      </c>
      <c r="C26" s="405">
        <v>10.6</v>
      </c>
      <c r="D26" s="402"/>
      <c r="E26" s="402"/>
      <c r="F26" s="402"/>
      <c r="G26" s="402"/>
      <c r="H26" s="402"/>
      <c r="I26" s="402"/>
      <c r="J26" s="402"/>
      <c r="K26" s="406">
        <v>13</v>
      </c>
      <c r="L26" s="402"/>
      <c r="M26" s="402"/>
      <c r="N26" s="402"/>
      <c r="O26" s="402"/>
      <c r="P26" s="402"/>
      <c r="Q26" s="402"/>
      <c r="R26" s="402"/>
      <c r="S26" s="402"/>
      <c r="T26" s="402"/>
      <c r="U26" s="402"/>
      <c r="V26" s="180">
        <v>9</v>
      </c>
      <c r="W26" s="381">
        <v>13</v>
      </c>
      <c r="X26" s="391"/>
    </row>
    <row r="27" spans="1:24" x14ac:dyDescent="0.3">
      <c r="A27" s="183">
        <v>24</v>
      </c>
      <c r="B27" s="184" t="s">
        <v>66</v>
      </c>
      <c r="C27" s="404">
        <v>10.25</v>
      </c>
      <c r="D27" s="402"/>
      <c r="E27" s="402"/>
      <c r="F27" s="402"/>
      <c r="G27" s="402"/>
      <c r="H27" s="402"/>
      <c r="I27" s="402"/>
      <c r="J27" s="402"/>
      <c r="K27" s="402">
        <v>11.83</v>
      </c>
      <c r="L27" s="402"/>
      <c r="M27" s="402"/>
      <c r="N27" s="402"/>
      <c r="O27" s="402"/>
      <c r="P27" s="402"/>
      <c r="Q27" s="402"/>
      <c r="R27" s="402"/>
      <c r="S27" s="402"/>
      <c r="T27" s="402"/>
      <c r="U27" s="402"/>
      <c r="V27" s="180">
        <v>7</v>
      </c>
      <c r="W27" s="381">
        <v>11</v>
      </c>
      <c r="X27" s="391"/>
    </row>
    <row r="28" spans="1:24" x14ac:dyDescent="0.3">
      <c r="A28" s="183">
        <v>25</v>
      </c>
      <c r="B28" s="184" t="s">
        <v>67</v>
      </c>
      <c r="C28" s="401">
        <v>14.2</v>
      </c>
      <c r="D28" s="402"/>
      <c r="E28" s="402"/>
      <c r="F28" s="402"/>
      <c r="G28" s="402"/>
      <c r="H28" s="402"/>
      <c r="I28" s="402"/>
      <c r="J28" s="402"/>
      <c r="K28" s="403">
        <v>15</v>
      </c>
      <c r="L28" s="402"/>
      <c r="M28" s="402"/>
      <c r="N28" s="402"/>
      <c r="O28" s="402"/>
      <c r="P28" s="402"/>
      <c r="Q28" s="402"/>
      <c r="R28" s="402"/>
      <c r="S28" s="402"/>
      <c r="T28" s="402"/>
      <c r="U28" s="402"/>
      <c r="V28" s="180">
        <v>11</v>
      </c>
      <c r="W28" s="381">
        <v>16</v>
      </c>
      <c r="X28" s="391"/>
    </row>
    <row r="29" spans="1:24" x14ac:dyDescent="0.3">
      <c r="A29" s="183">
        <v>26</v>
      </c>
      <c r="B29" s="184" t="s">
        <v>68</v>
      </c>
      <c r="C29" s="404">
        <v>9.5</v>
      </c>
      <c r="D29" s="402"/>
      <c r="E29" s="402"/>
      <c r="F29" s="402"/>
      <c r="G29" s="402"/>
      <c r="H29" s="402"/>
      <c r="I29" s="402"/>
      <c r="J29" s="402"/>
      <c r="K29" s="402">
        <v>9.67</v>
      </c>
      <c r="L29" s="402"/>
      <c r="M29" s="402"/>
      <c r="N29" s="402"/>
      <c r="O29" s="402"/>
      <c r="P29" s="402"/>
      <c r="Q29" s="402"/>
      <c r="R29" s="402"/>
      <c r="S29" s="402"/>
      <c r="T29" s="402"/>
      <c r="U29" s="402"/>
      <c r="V29" s="180">
        <v>11</v>
      </c>
      <c r="W29" s="381">
        <v>12</v>
      </c>
      <c r="X29" s="391"/>
    </row>
    <row r="30" spans="1:24" x14ac:dyDescent="0.3">
      <c r="A30" s="183">
        <v>27</v>
      </c>
      <c r="B30" s="184" t="s">
        <v>69</v>
      </c>
      <c r="C30" s="401">
        <v>14.5</v>
      </c>
      <c r="D30" s="402"/>
      <c r="E30" s="402"/>
      <c r="F30" s="402"/>
      <c r="G30" s="402"/>
      <c r="H30" s="402"/>
      <c r="I30" s="402"/>
      <c r="J30" s="402"/>
      <c r="K30" s="403">
        <v>17.170000000000002</v>
      </c>
      <c r="L30" s="402"/>
      <c r="M30" s="402"/>
      <c r="N30" s="402"/>
      <c r="O30" s="402"/>
      <c r="P30" s="402"/>
      <c r="Q30" s="402"/>
      <c r="R30" s="402"/>
      <c r="S30" s="402"/>
      <c r="T30" s="402"/>
      <c r="U30" s="402"/>
      <c r="V30" s="180">
        <v>8</v>
      </c>
      <c r="W30" s="381">
        <v>17</v>
      </c>
      <c r="X30" s="391"/>
    </row>
    <row r="31" spans="1:24" x14ac:dyDescent="0.3">
      <c r="A31" s="183">
        <v>28</v>
      </c>
      <c r="B31" s="184" t="s">
        <v>70</v>
      </c>
      <c r="C31" s="401">
        <v>11.5</v>
      </c>
      <c r="D31" s="402"/>
      <c r="E31" s="402"/>
      <c r="F31" s="402"/>
      <c r="G31" s="402"/>
      <c r="H31" s="402"/>
      <c r="I31" s="402"/>
      <c r="J31" s="402"/>
      <c r="K31" s="403">
        <v>12.33</v>
      </c>
      <c r="L31" s="402"/>
      <c r="M31" s="402"/>
      <c r="N31" s="402"/>
      <c r="O31" s="402"/>
      <c r="P31" s="402"/>
      <c r="Q31" s="402"/>
      <c r="R31" s="402"/>
      <c r="S31" s="402"/>
      <c r="T31" s="402"/>
      <c r="U31" s="402"/>
      <c r="V31" s="180">
        <v>10</v>
      </c>
      <c r="W31" s="381">
        <v>11</v>
      </c>
      <c r="X31" s="391"/>
    </row>
    <row r="32" spans="1:24" x14ac:dyDescent="0.3">
      <c r="A32" s="183">
        <v>29</v>
      </c>
      <c r="B32" s="184" t="s">
        <v>71</v>
      </c>
      <c r="C32" s="404">
        <v>10</v>
      </c>
      <c r="D32" s="402"/>
      <c r="E32" s="402"/>
      <c r="F32" s="402"/>
      <c r="G32" s="402"/>
      <c r="H32" s="402"/>
      <c r="I32" s="402"/>
      <c r="J32" s="402"/>
      <c r="K32" s="402">
        <v>10.17</v>
      </c>
      <c r="L32" s="402"/>
      <c r="M32" s="402"/>
      <c r="N32" s="402"/>
      <c r="O32" s="402"/>
      <c r="P32" s="402"/>
      <c r="Q32" s="402"/>
      <c r="R32" s="402"/>
      <c r="S32" s="402"/>
      <c r="T32" s="402"/>
      <c r="U32" s="402"/>
      <c r="V32" s="180">
        <v>11</v>
      </c>
      <c r="W32" s="381">
        <v>11</v>
      </c>
      <c r="X32" s="391"/>
    </row>
    <row r="33" spans="1:24" x14ac:dyDescent="0.3">
      <c r="A33" s="183">
        <v>30</v>
      </c>
      <c r="B33" s="184" t="s">
        <v>72</v>
      </c>
      <c r="C33" s="405">
        <v>12.25</v>
      </c>
      <c r="D33" s="402"/>
      <c r="E33" s="402"/>
      <c r="F33" s="402"/>
      <c r="G33" s="402"/>
      <c r="H33" s="402"/>
      <c r="I33" s="402"/>
      <c r="J33" s="402"/>
      <c r="K33" s="406">
        <v>13.17</v>
      </c>
      <c r="L33" s="402"/>
      <c r="M33" s="402"/>
      <c r="N33" s="402"/>
      <c r="O33" s="402"/>
      <c r="P33" s="402"/>
      <c r="Q33" s="402"/>
      <c r="R33" s="402"/>
      <c r="S33" s="402"/>
      <c r="T33" s="402"/>
      <c r="U33" s="402"/>
      <c r="V33" s="180">
        <v>15</v>
      </c>
      <c r="W33" s="381">
        <v>11</v>
      </c>
      <c r="X33" s="391"/>
    </row>
    <row r="34" spans="1:24" x14ac:dyDescent="0.3">
      <c r="A34" s="183">
        <v>31</v>
      </c>
      <c r="B34" s="184" t="s">
        <v>73</v>
      </c>
      <c r="C34" s="401">
        <v>13.5</v>
      </c>
      <c r="D34" s="402"/>
      <c r="E34" s="402"/>
      <c r="F34" s="402"/>
      <c r="G34" s="402"/>
      <c r="H34" s="402"/>
      <c r="I34" s="402"/>
      <c r="J34" s="402"/>
      <c r="K34" s="403">
        <v>14.5</v>
      </c>
      <c r="L34" s="402"/>
      <c r="M34" s="402"/>
      <c r="N34" s="402"/>
      <c r="O34" s="402"/>
      <c r="P34" s="402"/>
      <c r="Q34" s="402"/>
      <c r="R34" s="402"/>
      <c r="S34" s="402"/>
      <c r="T34" s="402"/>
      <c r="U34" s="402"/>
      <c r="V34" s="180">
        <v>16</v>
      </c>
      <c r="W34" s="381">
        <v>12</v>
      </c>
      <c r="X34" s="391"/>
    </row>
    <row r="35" spans="1:24" x14ac:dyDescent="0.3">
      <c r="A35" s="183">
        <v>32</v>
      </c>
      <c r="B35" s="184" t="s">
        <v>74</v>
      </c>
      <c r="C35" s="409">
        <v>17</v>
      </c>
      <c r="D35" s="402"/>
      <c r="E35" s="402"/>
      <c r="F35" s="402"/>
      <c r="G35" s="402"/>
      <c r="H35" s="402"/>
      <c r="I35" s="402"/>
      <c r="J35" s="402"/>
      <c r="K35" s="410">
        <v>15</v>
      </c>
      <c r="L35" s="402"/>
      <c r="M35" s="402"/>
      <c r="N35" s="402"/>
      <c r="O35" s="402"/>
      <c r="P35" s="402"/>
      <c r="Q35" s="402"/>
      <c r="R35" s="402"/>
      <c r="S35" s="402"/>
      <c r="T35" s="402"/>
      <c r="U35" s="402"/>
      <c r="V35" s="180">
        <v>18</v>
      </c>
      <c r="W35" s="381">
        <v>20</v>
      </c>
      <c r="X35" s="391"/>
    </row>
    <row r="36" spans="1:24" x14ac:dyDescent="0.3">
      <c r="A36" s="183">
        <v>33</v>
      </c>
      <c r="B36" s="184" t="s">
        <v>75</v>
      </c>
      <c r="C36" s="401">
        <v>17</v>
      </c>
      <c r="D36" s="402"/>
      <c r="E36" s="402"/>
      <c r="F36" s="402"/>
      <c r="G36" s="402"/>
      <c r="H36" s="402"/>
      <c r="I36" s="402"/>
      <c r="J36" s="402"/>
      <c r="K36" s="403">
        <v>15.67</v>
      </c>
      <c r="L36" s="402"/>
      <c r="M36" s="402"/>
      <c r="N36" s="402"/>
      <c r="O36" s="402"/>
      <c r="P36" s="402"/>
      <c r="Q36" s="402"/>
      <c r="R36" s="402"/>
      <c r="S36" s="402"/>
      <c r="T36" s="402"/>
      <c r="U36" s="402"/>
      <c r="V36" s="180">
        <v>11</v>
      </c>
      <c r="W36" s="381">
        <v>17</v>
      </c>
      <c r="X36" s="391"/>
    </row>
    <row r="37" spans="1:24" ht="14.5" thickBot="1" x14ac:dyDescent="0.35">
      <c r="A37" s="379">
        <v>34</v>
      </c>
      <c r="B37" s="380" t="s">
        <v>76</v>
      </c>
      <c r="C37" s="411">
        <v>16</v>
      </c>
      <c r="D37" s="412"/>
      <c r="E37" s="412"/>
      <c r="F37" s="412"/>
      <c r="G37" s="412"/>
      <c r="H37" s="412"/>
      <c r="I37" s="412"/>
      <c r="J37" s="412"/>
      <c r="K37" s="413">
        <v>16.5</v>
      </c>
      <c r="L37" s="412"/>
      <c r="M37" s="412"/>
      <c r="N37" s="412"/>
      <c r="O37" s="412"/>
      <c r="P37" s="412"/>
      <c r="Q37" s="412"/>
      <c r="R37" s="412"/>
      <c r="S37" s="412"/>
      <c r="T37" s="412"/>
      <c r="U37" s="412"/>
      <c r="V37" s="181">
        <v>16</v>
      </c>
      <c r="W37" s="382">
        <v>14</v>
      </c>
      <c r="X37" s="39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23840-A17F-4719-98AD-E7138A32C3B8}">
  <sheetPr>
    <pageSetUpPr fitToPage="1"/>
  </sheetPr>
  <dimension ref="A1:AA25"/>
  <sheetViews>
    <sheetView topLeftCell="L21" zoomScale="149" workbookViewId="0">
      <selection activeCell="G12" sqref="G12"/>
    </sheetView>
  </sheetViews>
  <sheetFormatPr baseColWidth="10" defaultColWidth="11.1796875" defaultRowHeight="12.5" x14ac:dyDescent="0.25"/>
  <cols>
    <col min="1" max="1" width="2" bestFit="1" customWidth="1"/>
    <col min="2" max="2" width="3.7265625" customWidth="1"/>
    <col min="3" max="3" width="17.1796875" bestFit="1" customWidth="1"/>
    <col min="4" max="4" width="9.26953125" customWidth="1"/>
    <col min="5" max="5" width="5.453125" bestFit="1" customWidth="1"/>
    <col min="6" max="7" width="7.54296875" bestFit="1" customWidth="1"/>
    <col min="8" max="8" width="8" bestFit="1" customWidth="1"/>
    <col min="9" max="9" width="8.7265625" bestFit="1" customWidth="1"/>
    <col min="10" max="11" width="7.26953125" bestFit="1" customWidth="1"/>
    <col min="12" max="12" width="7.81640625" bestFit="1" customWidth="1"/>
    <col min="13" max="13" width="7.1796875" style="346" bestFit="1" customWidth="1"/>
    <col min="14" max="14" width="9.26953125" bestFit="1" customWidth="1"/>
    <col min="15" max="15" width="4" customWidth="1"/>
    <col min="16" max="16" width="11.453125" style="15" bestFit="1" customWidth="1"/>
    <col min="17" max="17" width="3.54296875" customWidth="1"/>
    <col min="18" max="18" width="3.453125" customWidth="1"/>
    <col min="19" max="19" width="3.26953125" customWidth="1"/>
    <col min="20" max="20" width="3.54296875" customWidth="1"/>
    <col min="21" max="21" width="3.453125" customWidth="1"/>
    <col min="22" max="22" width="3.54296875" customWidth="1"/>
    <col min="23" max="23" width="3.54296875" style="5" customWidth="1"/>
    <col min="24" max="25" width="3.26953125" customWidth="1"/>
    <col min="26" max="26" width="4.81640625" customWidth="1"/>
    <col min="27" max="27" width="6.54296875" customWidth="1"/>
  </cols>
  <sheetData>
    <row r="1" spans="1:27" ht="21" customHeight="1" thickBot="1" x14ac:dyDescent="0.45">
      <c r="B1" s="933" t="s">
        <v>539</v>
      </c>
      <c r="C1" s="919"/>
      <c r="D1" s="919"/>
      <c r="E1" s="919"/>
      <c r="F1" s="919"/>
      <c r="G1" s="919"/>
      <c r="H1" s="919"/>
      <c r="I1" s="918"/>
      <c r="J1" s="919"/>
      <c r="K1" s="919"/>
      <c r="L1" s="919"/>
      <c r="M1" s="919"/>
      <c r="N1" s="920" t="s">
        <v>536</v>
      </c>
      <c r="O1" s="920"/>
      <c r="P1" s="920"/>
      <c r="Q1" s="920"/>
      <c r="R1" s="920"/>
      <c r="S1" s="920"/>
      <c r="T1" s="920"/>
      <c r="U1" s="920"/>
      <c r="V1" s="920"/>
      <c r="W1" s="920"/>
      <c r="X1" s="920"/>
      <c r="Y1" s="920"/>
      <c r="Z1" s="920"/>
      <c r="AA1" s="6"/>
    </row>
    <row r="2" spans="1:27" ht="16" thickBot="1" x14ac:dyDescent="0.4">
      <c r="A2" t="s">
        <v>443</v>
      </c>
      <c r="B2" s="16"/>
      <c r="C2" s="7"/>
      <c r="D2" s="7"/>
      <c r="E2" s="7"/>
      <c r="F2" s="934"/>
      <c r="G2" s="934"/>
      <c r="H2" s="340"/>
      <c r="I2" s="280"/>
      <c r="J2" s="281"/>
      <c r="K2" s="282"/>
      <c r="L2" s="347"/>
      <c r="M2" s="342"/>
      <c r="N2" s="9"/>
      <c r="O2" s="935"/>
      <c r="P2" s="935"/>
      <c r="Q2" s="927" t="s">
        <v>537</v>
      </c>
      <c r="R2" s="927"/>
      <c r="S2" s="927"/>
      <c r="T2" s="927"/>
      <c r="U2" s="927"/>
      <c r="V2" s="927"/>
      <c r="W2" s="927"/>
      <c r="X2" s="927"/>
      <c r="Y2" s="927"/>
      <c r="Z2" s="927"/>
      <c r="AA2" s="10"/>
    </row>
    <row r="3" spans="1:27" ht="16" thickBot="1" x14ac:dyDescent="0.4">
      <c r="B3" s="285"/>
      <c r="C3" s="286" t="s">
        <v>0</v>
      </c>
      <c r="D3" s="287" t="s">
        <v>1</v>
      </c>
      <c r="E3" s="287"/>
      <c r="F3" s="288" t="s">
        <v>30</v>
      </c>
      <c r="G3" s="289" t="s">
        <v>31</v>
      </c>
      <c r="H3" s="341" t="s">
        <v>29</v>
      </c>
      <c r="I3" s="290" t="s">
        <v>28</v>
      </c>
      <c r="J3" s="291" t="s">
        <v>34</v>
      </c>
      <c r="K3" s="292" t="s">
        <v>35</v>
      </c>
      <c r="L3" s="348" t="s">
        <v>2</v>
      </c>
      <c r="M3" s="343" t="s">
        <v>3</v>
      </c>
      <c r="N3" s="293" t="s">
        <v>542</v>
      </c>
      <c r="O3" s="936" t="s">
        <v>4</v>
      </c>
      <c r="P3" s="936"/>
      <c r="Q3" s="294" t="s">
        <v>5</v>
      </c>
      <c r="R3" s="294" t="s">
        <v>6</v>
      </c>
      <c r="S3" s="294" t="s">
        <v>7</v>
      </c>
      <c r="T3" s="294" t="s">
        <v>8</v>
      </c>
      <c r="U3" s="294" t="s">
        <v>9</v>
      </c>
      <c r="V3" s="294" t="s">
        <v>10</v>
      </c>
      <c r="W3" s="294" t="s">
        <v>11</v>
      </c>
      <c r="X3" s="294" t="s">
        <v>12</v>
      </c>
      <c r="Y3" s="295" t="s">
        <v>13</v>
      </c>
      <c r="Z3" s="307" t="s">
        <v>14</v>
      </c>
      <c r="AA3" s="296" t="s">
        <v>15</v>
      </c>
    </row>
    <row r="4" spans="1:27" ht="15.5" x14ac:dyDescent="0.35">
      <c r="B4" s="18">
        <v>1</v>
      </c>
      <c r="C4" s="339" t="s">
        <v>125</v>
      </c>
      <c r="D4" s="21" t="s">
        <v>124</v>
      </c>
      <c r="E4" s="283" t="s">
        <v>130</v>
      </c>
      <c r="F4" s="88">
        <v>6.5</v>
      </c>
      <c r="G4" s="84">
        <v>5</v>
      </c>
      <c r="H4" s="623">
        <f t="shared" ref="H4:H24" si="0">+(F4+G4)</f>
        <v>11.5</v>
      </c>
      <c r="I4" s="727">
        <v>13</v>
      </c>
      <c r="J4" s="626">
        <v>0</v>
      </c>
      <c r="K4" s="84">
        <v>0</v>
      </c>
      <c r="L4" s="349">
        <f t="shared" ref="L4:L24" si="1">+(J4+K4)</f>
        <v>0</v>
      </c>
      <c r="M4" s="344">
        <f t="shared" ref="M4:M24" si="2">+(10+Z4-AA4)</f>
        <v>18</v>
      </c>
      <c r="N4" s="107">
        <f t="shared" ref="N4:N24" si="3">+(H4+I4*3+L4+M4)/6</f>
        <v>11.416666666666666</v>
      </c>
      <c r="O4" s="19">
        <v>1</v>
      </c>
      <c r="P4" s="284" t="s">
        <v>212</v>
      </c>
      <c r="Q4" s="704">
        <v>2</v>
      </c>
      <c r="R4" s="744"/>
      <c r="S4" s="800">
        <v>2</v>
      </c>
      <c r="T4" s="800"/>
      <c r="U4" s="800">
        <v>2</v>
      </c>
      <c r="V4" s="627">
        <v>2</v>
      </c>
      <c r="W4" s="224"/>
      <c r="X4" s="225"/>
      <c r="Y4" s="628"/>
      <c r="Z4" s="308">
        <f t="shared" ref="Z4:Z24" si="4">+(Q4+R4+S4+T4+U4+V4+W4+X4+Y4)</f>
        <v>8</v>
      </c>
      <c r="AA4" s="141"/>
    </row>
    <row r="5" spans="1:27" ht="15.5" x14ac:dyDescent="0.35">
      <c r="B5" s="20">
        <v>2</v>
      </c>
      <c r="C5" s="98" t="s">
        <v>126</v>
      </c>
      <c r="D5" s="21" t="s">
        <v>108</v>
      </c>
      <c r="E5" s="99" t="s">
        <v>130</v>
      </c>
      <c r="F5" s="89">
        <v>4</v>
      </c>
      <c r="G5" s="84">
        <v>8.5</v>
      </c>
      <c r="H5" s="623">
        <f t="shared" si="0"/>
        <v>12.5</v>
      </c>
      <c r="I5" s="728">
        <v>12</v>
      </c>
      <c r="J5" s="277"/>
      <c r="K5" s="85"/>
      <c r="L5" s="349">
        <f t="shared" si="1"/>
        <v>0</v>
      </c>
      <c r="M5" s="344">
        <f t="shared" si="2"/>
        <v>18</v>
      </c>
      <c r="N5" s="107">
        <f t="shared" si="3"/>
        <v>11.083333333333334</v>
      </c>
      <c r="O5" s="19">
        <v>2</v>
      </c>
      <c r="P5" s="106" t="s">
        <v>126</v>
      </c>
      <c r="Q5" s="704"/>
      <c r="R5" s="745"/>
      <c r="S5" s="801">
        <v>2</v>
      </c>
      <c r="T5" s="817">
        <v>2</v>
      </c>
      <c r="U5" s="801">
        <v>2</v>
      </c>
      <c r="V5" s="629">
        <v>2</v>
      </c>
      <c r="W5" s="97"/>
      <c r="X5" s="226"/>
      <c r="Y5" s="630"/>
      <c r="Z5" s="308">
        <f t="shared" si="4"/>
        <v>8</v>
      </c>
      <c r="AA5" s="141"/>
    </row>
    <row r="6" spans="1:27" ht="15.5" x14ac:dyDescent="0.35">
      <c r="B6" s="18">
        <v>3</v>
      </c>
      <c r="C6" s="98" t="s">
        <v>127</v>
      </c>
      <c r="D6" s="21" t="s">
        <v>122</v>
      </c>
      <c r="E6" s="99" t="s">
        <v>132</v>
      </c>
      <c r="F6" s="89">
        <v>6</v>
      </c>
      <c r="G6" s="84">
        <v>11</v>
      </c>
      <c r="H6" s="623">
        <f t="shared" si="0"/>
        <v>17</v>
      </c>
      <c r="I6" s="729">
        <v>5</v>
      </c>
      <c r="J6" s="277"/>
      <c r="K6" s="85"/>
      <c r="L6" s="349">
        <f t="shared" si="1"/>
        <v>0</v>
      </c>
      <c r="M6" s="344">
        <f t="shared" si="2"/>
        <v>14</v>
      </c>
      <c r="N6" s="107">
        <f t="shared" si="3"/>
        <v>7.666666666666667</v>
      </c>
      <c r="O6" s="19">
        <v>3</v>
      </c>
      <c r="P6" s="106" t="s">
        <v>127</v>
      </c>
      <c r="Q6" s="704"/>
      <c r="R6" s="745"/>
      <c r="S6" s="801"/>
      <c r="T6" s="800">
        <v>2</v>
      </c>
      <c r="U6" s="801">
        <v>2</v>
      </c>
      <c r="V6" s="629"/>
      <c r="W6" s="97"/>
      <c r="X6" s="226"/>
      <c r="Y6" s="630"/>
      <c r="Z6" s="308">
        <f t="shared" si="4"/>
        <v>4</v>
      </c>
      <c r="AA6" s="141"/>
    </row>
    <row r="7" spans="1:27" ht="15.5" x14ac:dyDescent="0.35">
      <c r="B7" s="20">
        <v>4</v>
      </c>
      <c r="C7" s="98" t="s">
        <v>128</v>
      </c>
      <c r="D7" s="21" t="s">
        <v>123</v>
      </c>
      <c r="E7" s="99" t="s">
        <v>132</v>
      </c>
      <c r="F7" s="88">
        <v>7.5</v>
      </c>
      <c r="G7" s="84">
        <v>5</v>
      </c>
      <c r="H7" s="623">
        <f t="shared" si="0"/>
        <v>12.5</v>
      </c>
      <c r="I7" s="728">
        <v>10</v>
      </c>
      <c r="J7" s="277"/>
      <c r="K7" s="85"/>
      <c r="L7" s="349">
        <f t="shared" si="1"/>
        <v>0</v>
      </c>
      <c r="M7" s="344">
        <f t="shared" si="2"/>
        <v>18</v>
      </c>
      <c r="N7" s="107">
        <f t="shared" si="3"/>
        <v>10.083333333333334</v>
      </c>
      <c r="O7" s="19">
        <v>4</v>
      </c>
      <c r="P7" s="106" t="s">
        <v>213</v>
      </c>
      <c r="Q7" s="704">
        <v>2</v>
      </c>
      <c r="R7" s="745"/>
      <c r="S7" s="801">
        <v>1</v>
      </c>
      <c r="T7" s="817">
        <v>2</v>
      </c>
      <c r="U7" s="801">
        <v>1</v>
      </c>
      <c r="V7" s="629">
        <v>2</v>
      </c>
      <c r="W7" s="97"/>
      <c r="X7" s="226"/>
      <c r="Y7" s="630"/>
      <c r="Z7" s="308">
        <f t="shared" si="4"/>
        <v>8</v>
      </c>
      <c r="AA7" s="141"/>
    </row>
    <row r="8" spans="1:27" ht="15.5" x14ac:dyDescent="0.35">
      <c r="B8" s="18">
        <v>5</v>
      </c>
      <c r="C8" s="101" t="s">
        <v>134</v>
      </c>
      <c r="D8" s="21" t="s">
        <v>129</v>
      </c>
      <c r="E8" s="99" t="s">
        <v>132</v>
      </c>
      <c r="F8" s="88">
        <v>0.5</v>
      </c>
      <c r="G8" s="84">
        <v>7.5</v>
      </c>
      <c r="H8" s="623">
        <f t="shared" si="0"/>
        <v>8</v>
      </c>
      <c r="I8" s="728">
        <v>12</v>
      </c>
      <c r="J8" s="277"/>
      <c r="K8" s="85"/>
      <c r="L8" s="349">
        <f t="shared" si="1"/>
        <v>0</v>
      </c>
      <c r="M8" s="344">
        <f t="shared" si="2"/>
        <v>17</v>
      </c>
      <c r="N8" s="107">
        <f t="shared" si="3"/>
        <v>10.166666666666666</v>
      </c>
      <c r="O8" s="19">
        <v>5</v>
      </c>
      <c r="P8" s="106" t="s">
        <v>134</v>
      </c>
      <c r="Q8" s="704">
        <v>1</v>
      </c>
      <c r="R8" s="745"/>
      <c r="S8" s="801">
        <v>2</v>
      </c>
      <c r="T8" s="800"/>
      <c r="U8" s="801">
        <v>2</v>
      </c>
      <c r="V8" s="629">
        <v>2</v>
      </c>
      <c r="W8" s="97"/>
      <c r="X8" s="226"/>
      <c r="Y8" s="630"/>
      <c r="Z8" s="308">
        <f t="shared" si="4"/>
        <v>7</v>
      </c>
      <c r="AA8" s="141"/>
    </row>
    <row r="9" spans="1:27" ht="15.5" x14ac:dyDescent="0.35">
      <c r="B9" s="20">
        <v>6</v>
      </c>
      <c r="C9" s="98" t="s">
        <v>107</v>
      </c>
      <c r="D9" s="21" t="s">
        <v>109</v>
      </c>
      <c r="E9" s="99" t="s">
        <v>132</v>
      </c>
      <c r="F9" s="88">
        <v>9.5</v>
      </c>
      <c r="G9" s="84">
        <v>6</v>
      </c>
      <c r="H9" s="623">
        <f t="shared" si="0"/>
        <v>15.5</v>
      </c>
      <c r="I9" s="728">
        <v>14</v>
      </c>
      <c r="J9" s="277"/>
      <c r="K9" s="85"/>
      <c r="L9" s="349">
        <f t="shared" si="1"/>
        <v>0</v>
      </c>
      <c r="M9" s="344">
        <f t="shared" si="2"/>
        <v>16</v>
      </c>
      <c r="N9" s="107">
        <f t="shared" si="3"/>
        <v>12.25</v>
      </c>
      <c r="O9" s="19">
        <v>6</v>
      </c>
      <c r="P9" s="106" t="s">
        <v>107</v>
      </c>
      <c r="Q9" s="704">
        <v>2</v>
      </c>
      <c r="R9" s="745"/>
      <c r="S9" s="801">
        <v>2</v>
      </c>
      <c r="T9" s="800">
        <v>2</v>
      </c>
      <c r="U9" s="801">
        <v>2</v>
      </c>
      <c r="V9" s="629"/>
      <c r="W9" s="97"/>
      <c r="X9" s="226"/>
      <c r="Y9" s="630"/>
      <c r="Z9" s="308">
        <f t="shared" si="4"/>
        <v>8</v>
      </c>
      <c r="AA9" s="141">
        <v>2</v>
      </c>
    </row>
    <row r="10" spans="1:27" ht="15.5" x14ac:dyDescent="0.35">
      <c r="B10" s="18">
        <v>7</v>
      </c>
      <c r="C10" s="101" t="s">
        <v>135</v>
      </c>
      <c r="D10" s="21" t="s">
        <v>133</v>
      </c>
      <c r="E10" s="99" t="s">
        <v>132</v>
      </c>
      <c r="F10" s="88">
        <v>7.5</v>
      </c>
      <c r="G10" s="84">
        <v>8.5</v>
      </c>
      <c r="H10" s="624">
        <f t="shared" si="0"/>
        <v>16</v>
      </c>
      <c r="I10" s="728">
        <v>8</v>
      </c>
      <c r="J10" s="277"/>
      <c r="K10" s="85"/>
      <c r="L10" s="349">
        <f t="shared" si="1"/>
        <v>0</v>
      </c>
      <c r="M10" s="344">
        <f t="shared" si="2"/>
        <v>18</v>
      </c>
      <c r="N10" s="107">
        <f t="shared" si="3"/>
        <v>9.6666666666666661</v>
      </c>
      <c r="O10" s="19">
        <v>7</v>
      </c>
      <c r="P10" s="106" t="s">
        <v>135</v>
      </c>
      <c r="Q10" s="704">
        <v>2</v>
      </c>
      <c r="R10" s="745"/>
      <c r="S10" s="801">
        <v>2</v>
      </c>
      <c r="T10" s="800"/>
      <c r="U10" s="801">
        <v>2</v>
      </c>
      <c r="V10" s="629">
        <v>2</v>
      </c>
      <c r="W10" s="97"/>
      <c r="X10" s="226"/>
      <c r="Y10" s="630"/>
      <c r="Z10" s="308">
        <f t="shared" si="4"/>
        <v>8</v>
      </c>
      <c r="AA10" s="141"/>
    </row>
    <row r="11" spans="1:27" ht="15.5" x14ac:dyDescent="0.35">
      <c r="B11" s="20">
        <v>8</v>
      </c>
      <c r="C11" s="101" t="s">
        <v>136</v>
      </c>
      <c r="D11" s="21" t="s">
        <v>110</v>
      </c>
      <c r="E11" s="99" t="s">
        <v>132</v>
      </c>
      <c r="F11" s="88">
        <v>6</v>
      </c>
      <c r="G11" s="84">
        <v>4.5</v>
      </c>
      <c r="H11" s="623">
        <f t="shared" si="0"/>
        <v>10.5</v>
      </c>
      <c r="I11" s="728">
        <v>9</v>
      </c>
      <c r="J11" s="277"/>
      <c r="K11" s="86"/>
      <c r="L11" s="349">
        <f t="shared" si="1"/>
        <v>0</v>
      </c>
      <c r="M11" s="344">
        <f t="shared" si="2"/>
        <v>18</v>
      </c>
      <c r="N11" s="107">
        <f t="shared" si="3"/>
        <v>9.25</v>
      </c>
      <c r="O11" s="19">
        <v>8</v>
      </c>
      <c r="P11" s="106" t="s">
        <v>136</v>
      </c>
      <c r="Q11" s="705"/>
      <c r="R11" s="745"/>
      <c r="S11" s="801">
        <v>2</v>
      </c>
      <c r="T11" s="800">
        <v>2</v>
      </c>
      <c r="U11" s="801">
        <v>2</v>
      </c>
      <c r="V11" s="629">
        <v>2</v>
      </c>
      <c r="W11" s="97"/>
      <c r="X11" s="226"/>
      <c r="Y11" s="630"/>
      <c r="Z11" s="308">
        <f t="shared" si="4"/>
        <v>8</v>
      </c>
      <c r="AA11" s="141"/>
    </row>
    <row r="12" spans="1:27" ht="15.5" x14ac:dyDescent="0.35">
      <c r="B12" s="18">
        <v>9</v>
      </c>
      <c r="C12" s="101" t="s">
        <v>138</v>
      </c>
      <c r="D12" s="21" t="s">
        <v>111</v>
      </c>
      <c r="E12" s="99" t="s">
        <v>132</v>
      </c>
      <c r="F12" s="88">
        <v>8.5</v>
      </c>
      <c r="G12" s="84"/>
      <c r="H12" s="623">
        <f t="shared" si="0"/>
        <v>8.5</v>
      </c>
      <c r="I12" s="729">
        <v>10</v>
      </c>
      <c r="J12" s="277"/>
      <c r="K12" s="85"/>
      <c r="L12" s="349">
        <f t="shared" si="1"/>
        <v>0</v>
      </c>
      <c r="M12" s="344">
        <f t="shared" si="2"/>
        <v>10</v>
      </c>
      <c r="N12" s="107">
        <f t="shared" si="3"/>
        <v>8.0833333333333339</v>
      </c>
      <c r="O12" s="19">
        <v>9</v>
      </c>
      <c r="P12" s="106" t="s">
        <v>138</v>
      </c>
      <c r="Q12" s="704"/>
      <c r="R12" s="745"/>
      <c r="S12" s="801"/>
      <c r="T12" s="800"/>
      <c r="U12" s="801"/>
      <c r="V12" s="629"/>
      <c r="W12" s="97"/>
      <c r="X12" s="226"/>
      <c r="Y12" s="630"/>
      <c r="Z12" s="308">
        <f t="shared" si="4"/>
        <v>0</v>
      </c>
      <c r="AA12" s="141"/>
    </row>
    <row r="13" spans="1:27" ht="15.5" x14ac:dyDescent="0.35">
      <c r="B13" s="20">
        <v>10</v>
      </c>
      <c r="C13" s="101" t="s">
        <v>139</v>
      </c>
      <c r="D13" s="21" t="s">
        <v>112</v>
      </c>
      <c r="E13" s="100" t="s">
        <v>131</v>
      </c>
      <c r="F13" s="88">
        <v>8.5</v>
      </c>
      <c r="G13" s="84">
        <v>7</v>
      </c>
      <c r="H13" s="623">
        <f t="shared" si="0"/>
        <v>15.5</v>
      </c>
      <c r="I13" s="729">
        <v>12</v>
      </c>
      <c r="J13" s="277"/>
      <c r="K13" s="85"/>
      <c r="L13" s="349">
        <f t="shared" si="1"/>
        <v>0</v>
      </c>
      <c r="M13" s="344">
        <f t="shared" si="2"/>
        <v>18</v>
      </c>
      <c r="N13" s="107">
        <f t="shared" si="3"/>
        <v>11.583333333333334</v>
      </c>
      <c r="O13" s="19">
        <v>10</v>
      </c>
      <c r="P13" s="106" t="s">
        <v>139</v>
      </c>
      <c r="Q13" s="705">
        <v>2</v>
      </c>
      <c r="R13" s="745"/>
      <c r="S13" s="801">
        <v>2</v>
      </c>
      <c r="T13" s="800"/>
      <c r="U13" s="801">
        <v>2</v>
      </c>
      <c r="V13" s="629">
        <v>2</v>
      </c>
      <c r="W13" s="97"/>
      <c r="X13" s="226"/>
      <c r="Y13" s="630"/>
      <c r="Z13" s="308">
        <f t="shared" si="4"/>
        <v>8</v>
      </c>
      <c r="AA13" s="141"/>
    </row>
    <row r="14" spans="1:27" ht="15.5" x14ac:dyDescent="0.35">
      <c r="B14" s="18">
        <v>11</v>
      </c>
      <c r="C14" s="101" t="s">
        <v>140</v>
      </c>
      <c r="D14" s="21" t="s">
        <v>113</v>
      </c>
      <c r="E14" s="99" t="s">
        <v>130</v>
      </c>
      <c r="F14" s="89">
        <v>8.5</v>
      </c>
      <c r="G14" s="84">
        <v>8.5</v>
      </c>
      <c r="H14" s="623">
        <f t="shared" si="0"/>
        <v>17</v>
      </c>
      <c r="I14" s="729">
        <v>17</v>
      </c>
      <c r="J14" s="277"/>
      <c r="K14" s="85"/>
      <c r="L14" s="349">
        <f t="shared" si="1"/>
        <v>0</v>
      </c>
      <c r="M14" s="344">
        <f t="shared" si="2"/>
        <v>18</v>
      </c>
      <c r="N14" s="107">
        <f t="shared" si="3"/>
        <v>14.333333333333334</v>
      </c>
      <c r="O14" s="19">
        <v>11</v>
      </c>
      <c r="P14" s="106" t="s">
        <v>140</v>
      </c>
      <c r="Q14" s="704">
        <v>2</v>
      </c>
      <c r="R14" s="745"/>
      <c r="S14" s="801">
        <v>2</v>
      </c>
      <c r="T14" s="800">
        <v>2</v>
      </c>
      <c r="U14" s="801">
        <v>2</v>
      </c>
      <c r="V14" s="629"/>
      <c r="W14" s="97"/>
      <c r="X14" s="226"/>
      <c r="Y14" s="630"/>
      <c r="Z14" s="308">
        <f t="shared" si="4"/>
        <v>8</v>
      </c>
      <c r="AA14" s="141"/>
    </row>
    <row r="15" spans="1:27" ht="15.5" x14ac:dyDescent="0.35">
      <c r="B15" s="20">
        <v>12</v>
      </c>
      <c r="C15" s="101" t="s">
        <v>141</v>
      </c>
      <c r="D15" s="21" t="s">
        <v>114</v>
      </c>
      <c r="E15" s="99" t="s">
        <v>130</v>
      </c>
      <c r="F15" s="89">
        <v>4.5</v>
      </c>
      <c r="G15" s="84">
        <v>11</v>
      </c>
      <c r="H15" s="623">
        <f t="shared" si="0"/>
        <v>15.5</v>
      </c>
      <c r="I15" s="729">
        <v>10</v>
      </c>
      <c r="J15" s="277"/>
      <c r="K15" s="85"/>
      <c r="L15" s="349">
        <f t="shared" si="1"/>
        <v>0</v>
      </c>
      <c r="M15" s="344">
        <f t="shared" si="2"/>
        <v>20</v>
      </c>
      <c r="N15" s="107">
        <f t="shared" si="3"/>
        <v>10.916666666666666</v>
      </c>
      <c r="O15" s="19">
        <v>12</v>
      </c>
      <c r="P15" s="106" t="s">
        <v>141</v>
      </c>
      <c r="Q15" s="706">
        <v>2</v>
      </c>
      <c r="R15" s="745"/>
      <c r="S15" s="801">
        <v>2</v>
      </c>
      <c r="T15" s="800">
        <v>2</v>
      </c>
      <c r="U15" s="801">
        <v>2</v>
      </c>
      <c r="V15" s="629">
        <v>2</v>
      </c>
      <c r="W15" s="97"/>
      <c r="X15" s="226"/>
      <c r="Y15" s="630"/>
      <c r="Z15" s="308">
        <f t="shared" si="4"/>
        <v>10</v>
      </c>
      <c r="AA15" s="141"/>
    </row>
    <row r="16" spans="1:27" ht="15.5" x14ac:dyDescent="0.35">
      <c r="B16" s="18">
        <v>13</v>
      </c>
      <c r="C16" s="101" t="s">
        <v>142</v>
      </c>
      <c r="D16" s="21" t="s">
        <v>115</v>
      </c>
      <c r="E16" s="100" t="s">
        <v>131</v>
      </c>
      <c r="F16" s="89">
        <v>8.5</v>
      </c>
      <c r="G16" s="84">
        <v>7</v>
      </c>
      <c r="H16" s="623">
        <f t="shared" si="0"/>
        <v>15.5</v>
      </c>
      <c r="I16" s="729">
        <v>17</v>
      </c>
      <c r="J16" s="277"/>
      <c r="K16" s="85"/>
      <c r="L16" s="349">
        <f t="shared" si="1"/>
        <v>0</v>
      </c>
      <c r="M16" s="344">
        <f t="shared" si="2"/>
        <v>18</v>
      </c>
      <c r="N16" s="107">
        <f t="shared" si="3"/>
        <v>14.083333333333334</v>
      </c>
      <c r="O16" s="19">
        <v>13</v>
      </c>
      <c r="P16" s="106" t="s">
        <v>142</v>
      </c>
      <c r="Q16" s="705"/>
      <c r="R16" s="745"/>
      <c r="S16" s="801">
        <v>2</v>
      </c>
      <c r="T16" s="800">
        <v>2</v>
      </c>
      <c r="U16" s="801">
        <v>2</v>
      </c>
      <c r="V16" s="629">
        <v>2</v>
      </c>
      <c r="W16" s="97"/>
      <c r="X16" s="226"/>
      <c r="Y16" s="630"/>
      <c r="Z16" s="308">
        <f t="shared" si="4"/>
        <v>8</v>
      </c>
      <c r="AA16" s="141"/>
    </row>
    <row r="17" spans="2:27" ht="15.5" x14ac:dyDescent="0.35">
      <c r="B17" s="20">
        <v>14</v>
      </c>
      <c r="C17" s="101" t="s">
        <v>143</v>
      </c>
      <c r="D17" s="21" t="s">
        <v>116</v>
      </c>
      <c r="E17" s="100" t="s">
        <v>131</v>
      </c>
      <c r="F17" s="89">
        <v>8.5</v>
      </c>
      <c r="G17" s="84">
        <v>7</v>
      </c>
      <c r="H17" s="623">
        <f t="shared" si="0"/>
        <v>15.5</v>
      </c>
      <c r="I17" s="729">
        <v>16</v>
      </c>
      <c r="J17" s="277"/>
      <c r="K17" s="85"/>
      <c r="L17" s="349">
        <f t="shared" si="1"/>
        <v>0</v>
      </c>
      <c r="M17" s="344">
        <f t="shared" si="2"/>
        <v>16</v>
      </c>
      <c r="N17" s="107">
        <f t="shared" si="3"/>
        <v>13.25</v>
      </c>
      <c r="O17" s="19">
        <v>14</v>
      </c>
      <c r="P17" s="106" t="s">
        <v>143</v>
      </c>
      <c r="Q17" s="704"/>
      <c r="R17" s="745"/>
      <c r="S17" s="801">
        <v>2</v>
      </c>
      <c r="T17" s="800"/>
      <c r="U17" s="801">
        <v>2</v>
      </c>
      <c r="V17" s="629">
        <v>2</v>
      </c>
      <c r="W17" s="97"/>
      <c r="X17" s="226"/>
      <c r="Y17" s="630"/>
      <c r="Z17" s="308">
        <f t="shared" si="4"/>
        <v>6</v>
      </c>
      <c r="AA17" s="141"/>
    </row>
    <row r="18" spans="2:27" ht="15.5" x14ac:dyDescent="0.35">
      <c r="B18" s="18">
        <v>15</v>
      </c>
      <c r="C18" s="101" t="s">
        <v>144</v>
      </c>
      <c r="D18" s="21" t="s">
        <v>87</v>
      </c>
      <c r="E18" s="99" t="s">
        <v>130</v>
      </c>
      <c r="F18" s="89">
        <v>7.5</v>
      </c>
      <c r="G18" s="84">
        <v>11</v>
      </c>
      <c r="H18" s="623">
        <f t="shared" si="0"/>
        <v>18.5</v>
      </c>
      <c r="I18" s="728">
        <v>14</v>
      </c>
      <c r="J18" s="277"/>
      <c r="K18" s="85"/>
      <c r="L18" s="349">
        <f t="shared" si="1"/>
        <v>0</v>
      </c>
      <c r="M18" s="344">
        <f t="shared" si="2"/>
        <v>18</v>
      </c>
      <c r="N18" s="107">
        <f t="shared" si="3"/>
        <v>13.083333333333334</v>
      </c>
      <c r="O18" s="19">
        <v>15</v>
      </c>
      <c r="P18" s="106" t="s">
        <v>144</v>
      </c>
      <c r="Q18" s="705"/>
      <c r="R18" s="745"/>
      <c r="S18" s="801">
        <v>2</v>
      </c>
      <c r="T18" s="800">
        <v>2</v>
      </c>
      <c r="U18" s="801">
        <v>2</v>
      </c>
      <c r="V18" s="629">
        <v>2</v>
      </c>
      <c r="W18" s="97"/>
      <c r="X18" s="226"/>
      <c r="Y18" s="630"/>
      <c r="Z18" s="308">
        <f t="shared" si="4"/>
        <v>8</v>
      </c>
      <c r="AA18" s="141"/>
    </row>
    <row r="19" spans="2:27" ht="15.5" x14ac:dyDescent="0.35">
      <c r="B19" s="20">
        <v>16</v>
      </c>
      <c r="C19" s="101" t="s">
        <v>145</v>
      </c>
      <c r="D19" s="21" t="s">
        <v>117</v>
      </c>
      <c r="E19" s="99" t="s">
        <v>130</v>
      </c>
      <c r="F19" s="89">
        <v>5.5</v>
      </c>
      <c r="G19" s="84">
        <v>5.5</v>
      </c>
      <c r="H19" s="623">
        <f t="shared" si="0"/>
        <v>11</v>
      </c>
      <c r="I19" s="729">
        <v>5</v>
      </c>
      <c r="J19" s="277"/>
      <c r="K19" s="85"/>
      <c r="L19" s="349">
        <f t="shared" si="1"/>
        <v>0</v>
      </c>
      <c r="M19" s="344">
        <f t="shared" si="2"/>
        <v>18</v>
      </c>
      <c r="N19" s="107">
        <f t="shared" si="3"/>
        <v>7.333333333333333</v>
      </c>
      <c r="O19" s="19">
        <v>16</v>
      </c>
      <c r="P19" s="106" t="s">
        <v>145</v>
      </c>
      <c r="Q19" s="704"/>
      <c r="R19" s="745"/>
      <c r="S19" s="801">
        <v>4</v>
      </c>
      <c r="T19" s="800">
        <v>2</v>
      </c>
      <c r="U19" s="801">
        <v>2</v>
      </c>
      <c r="V19" s="629">
        <v>2</v>
      </c>
      <c r="W19" s="97"/>
      <c r="X19" s="226"/>
      <c r="Y19" s="630"/>
      <c r="Z19" s="308">
        <f t="shared" si="4"/>
        <v>10</v>
      </c>
      <c r="AA19" s="141">
        <v>2</v>
      </c>
    </row>
    <row r="20" spans="2:27" ht="15.5" x14ac:dyDescent="0.35">
      <c r="B20" s="18">
        <v>17</v>
      </c>
      <c r="C20" s="101" t="s">
        <v>146</v>
      </c>
      <c r="D20" s="21" t="s">
        <v>118</v>
      </c>
      <c r="E20" s="100" t="s">
        <v>131</v>
      </c>
      <c r="F20" s="737"/>
      <c r="G20" s="84">
        <v>8.5</v>
      </c>
      <c r="H20" s="816">
        <f t="shared" si="0"/>
        <v>8.5</v>
      </c>
      <c r="I20" s="730">
        <v>6</v>
      </c>
      <c r="J20" s="277"/>
      <c r="K20" s="85"/>
      <c r="L20" s="349">
        <f t="shared" si="1"/>
        <v>0</v>
      </c>
      <c r="M20" s="344">
        <f t="shared" si="2"/>
        <v>18</v>
      </c>
      <c r="N20" s="107">
        <f t="shared" si="3"/>
        <v>7.416666666666667</v>
      </c>
      <c r="O20" s="19">
        <v>17</v>
      </c>
      <c r="P20" s="106" t="s">
        <v>146</v>
      </c>
      <c r="Q20" s="704">
        <v>2</v>
      </c>
      <c r="R20" s="745"/>
      <c r="S20" s="801"/>
      <c r="T20" s="817">
        <v>2</v>
      </c>
      <c r="U20" s="801">
        <v>2</v>
      </c>
      <c r="V20" s="629">
        <v>2</v>
      </c>
      <c r="W20" s="97"/>
      <c r="X20" s="226"/>
      <c r="Y20" s="630"/>
      <c r="Z20" s="308">
        <f t="shared" si="4"/>
        <v>8</v>
      </c>
      <c r="AA20" s="141"/>
    </row>
    <row r="21" spans="2:27" ht="15.5" x14ac:dyDescent="0.35">
      <c r="B21" s="20">
        <v>18</v>
      </c>
      <c r="C21" s="101" t="s">
        <v>147</v>
      </c>
      <c r="D21" s="21" t="s">
        <v>119</v>
      </c>
      <c r="E21" s="100" t="s">
        <v>131</v>
      </c>
      <c r="F21" s="89">
        <v>8.5</v>
      </c>
      <c r="G21" s="84">
        <v>7.5</v>
      </c>
      <c r="H21" s="623">
        <f t="shared" si="0"/>
        <v>16</v>
      </c>
      <c r="I21" s="729">
        <v>13</v>
      </c>
      <c r="J21" s="277"/>
      <c r="K21" s="85"/>
      <c r="L21" s="349">
        <f t="shared" si="1"/>
        <v>0</v>
      </c>
      <c r="M21" s="344">
        <f t="shared" si="2"/>
        <v>16</v>
      </c>
      <c r="N21" s="107">
        <f t="shared" si="3"/>
        <v>11.833333333333334</v>
      </c>
      <c r="O21" s="19">
        <v>18</v>
      </c>
      <c r="P21" s="106" t="s">
        <v>147</v>
      </c>
      <c r="Q21" s="704"/>
      <c r="R21" s="745"/>
      <c r="S21" s="801">
        <v>2</v>
      </c>
      <c r="T21" s="800"/>
      <c r="U21" s="801">
        <v>2</v>
      </c>
      <c r="V21" s="629">
        <v>2</v>
      </c>
      <c r="W21" s="97"/>
      <c r="X21" s="226"/>
      <c r="Y21" s="630"/>
      <c r="Z21" s="308">
        <f t="shared" si="4"/>
        <v>6</v>
      </c>
      <c r="AA21" s="141"/>
    </row>
    <row r="22" spans="2:27" ht="15.5" x14ac:dyDescent="0.35">
      <c r="B22" s="18">
        <v>19</v>
      </c>
      <c r="C22" s="101" t="s">
        <v>149</v>
      </c>
      <c r="D22" s="21" t="s">
        <v>120</v>
      </c>
      <c r="E22" s="99" t="s">
        <v>130</v>
      </c>
      <c r="F22" s="89">
        <v>8.5</v>
      </c>
      <c r="G22" s="84">
        <v>9.5</v>
      </c>
      <c r="H22" s="623">
        <f t="shared" si="0"/>
        <v>18</v>
      </c>
      <c r="I22" s="729">
        <v>12</v>
      </c>
      <c r="J22" s="277"/>
      <c r="K22" s="85"/>
      <c r="L22" s="349">
        <f t="shared" si="1"/>
        <v>0</v>
      </c>
      <c r="M22" s="344">
        <f t="shared" si="2"/>
        <v>18</v>
      </c>
      <c r="N22" s="107">
        <f t="shared" si="3"/>
        <v>12</v>
      </c>
      <c r="O22" s="19">
        <v>19</v>
      </c>
      <c r="P22" s="106" t="s">
        <v>149</v>
      </c>
      <c r="Q22" s="704"/>
      <c r="R22" s="745"/>
      <c r="S22" s="801">
        <v>2</v>
      </c>
      <c r="T22" s="800">
        <v>2</v>
      </c>
      <c r="U22" s="801">
        <v>2</v>
      </c>
      <c r="V22" s="629">
        <v>2</v>
      </c>
      <c r="W22" s="97"/>
      <c r="X22" s="226"/>
      <c r="Y22" s="630"/>
      <c r="Z22" s="308">
        <f t="shared" si="4"/>
        <v>8</v>
      </c>
      <c r="AA22" s="141"/>
    </row>
    <row r="23" spans="2:27" ht="15.5" x14ac:dyDescent="0.35">
      <c r="B23" s="20">
        <v>20</v>
      </c>
      <c r="C23" s="101" t="s">
        <v>148</v>
      </c>
      <c r="D23" s="21" t="s">
        <v>121</v>
      </c>
      <c r="E23" s="100" t="s">
        <v>131</v>
      </c>
      <c r="F23" s="89">
        <v>5.5</v>
      </c>
      <c r="G23" s="84">
        <v>8.5</v>
      </c>
      <c r="H23" s="623">
        <f t="shared" si="0"/>
        <v>14</v>
      </c>
      <c r="I23" s="729">
        <v>8</v>
      </c>
      <c r="J23" s="277"/>
      <c r="K23" s="85"/>
      <c r="L23" s="349">
        <f t="shared" si="1"/>
        <v>0</v>
      </c>
      <c r="M23" s="344">
        <f t="shared" si="2"/>
        <v>14</v>
      </c>
      <c r="N23" s="107">
        <f t="shared" si="3"/>
        <v>8.6666666666666661</v>
      </c>
      <c r="O23" s="19">
        <v>20</v>
      </c>
      <c r="P23" s="106" t="s">
        <v>148</v>
      </c>
      <c r="Q23" s="704"/>
      <c r="R23" s="745"/>
      <c r="S23" s="801">
        <v>2</v>
      </c>
      <c r="T23" s="800"/>
      <c r="U23" s="801"/>
      <c r="V23" s="629">
        <v>2</v>
      </c>
      <c r="W23" s="97"/>
      <c r="X23" s="226"/>
      <c r="Y23" s="630"/>
      <c r="Z23" s="308">
        <f t="shared" si="4"/>
        <v>4</v>
      </c>
      <c r="AA23" s="141"/>
    </row>
    <row r="24" spans="2:27" ht="16" thickBot="1" x14ac:dyDescent="0.4">
      <c r="B24" s="297">
        <v>21</v>
      </c>
      <c r="C24" s="298" t="s">
        <v>150</v>
      </c>
      <c r="D24" s="299" t="s">
        <v>137</v>
      </c>
      <c r="E24" s="300" t="s">
        <v>130</v>
      </c>
      <c r="F24" s="301">
        <v>7</v>
      </c>
      <c r="G24" s="302">
        <v>8.5</v>
      </c>
      <c r="H24" s="625">
        <f t="shared" si="0"/>
        <v>15.5</v>
      </c>
      <c r="I24" s="731">
        <v>12</v>
      </c>
      <c r="J24" s="278"/>
      <c r="K24" s="87"/>
      <c r="L24" s="349">
        <f t="shared" si="1"/>
        <v>0</v>
      </c>
      <c r="M24" s="344">
        <f t="shared" si="2"/>
        <v>17</v>
      </c>
      <c r="N24" s="107">
        <f t="shared" si="3"/>
        <v>11.416666666666666</v>
      </c>
      <c r="O24" s="19">
        <v>21</v>
      </c>
      <c r="P24" s="106" t="s">
        <v>150</v>
      </c>
      <c r="Q24" s="704">
        <v>2</v>
      </c>
      <c r="R24" s="745"/>
      <c r="S24" s="802">
        <v>1</v>
      </c>
      <c r="T24" s="800"/>
      <c r="U24" s="801">
        <v>2</v>
      </c>
      <c r="V24" s="629">
        <v>2</v>
      </c>
      <c r="W24" s="97"/>
      <c r="X24" s="226"/>
      <c r="Y24" s="630"/>
      <c r="Z24" s="308">
        <f t="shared" si="4"/>
        <v>7</v>
      </c>
      <c r="AA24" s="141"/>
    </row>
    <row r="25" spans="2:27" ht="18.5" thickBot="1" x14ac:dyDescent="0.45">
      <c r="B25" s="303"/>
      <c r="C25" s="930" t="s">
        <v>439</v>
      </c>
      <c r="D25" s="931"/>
      <c r="E25" s="273"/>
      <c r="F25" s="304">
        <f t="shared" ref="F25:N25" si="5">AVERAGE(F4:F24)</f>
        <v>6.85</v>
      </c>
      <c r="G25" s="304">
        <f t="shared" si="5"/>
        <v>7.7750000000000004</v>
      </c>
      <c r="H25" s="305">
        <f t="shared" si="5"/>
        <v>13.928571428571429</v>
      </c>
      <c r="I25" s="306">
        <f t="shared" si="5"/>
        <v>11.19047619047619</v>
      </c>
      <c r="J25" s="279">
        <f t="shared" si="5"/>
        <v>0</v>
      </c>
      <c r="K25" s="64">
        <f t="shared" si="5"/>
        <v>0</v>
      </c>
      <c r="L25" s="22">
        <f t="shared" si="5"/>
        <v>0</v>
      </c>
      <c r="M25" s="345">
        <f t="shared" si="5"/>
        <v>16.952380952380953</v>
      </c>
      <c r="N25" s="108">
        <f t="shared" si="5"/>
        <v>10.74206349206349</v>
      </c>
      <c r="O25" s="932"/>
      <c r="P25" s="932"/>
      <c r="Q25" s="707"/>
      <c r="R25" s="746"/>
      <c r="S25" s="707"/>
      <c r="T25" s="860"/>
      <c r="U25" s="859"/>
      <c r="V25" s="139"/>
      <c r="W25" s="139"/>
      <c r="X25" s="140"/>
      <c r="Y25" s="631"/>
      <c r="Z25" s="309"/>
      <c r="AA25" s="142"/>
    </row>
  </sheetData>
  <sheetProtection selectLockedCells="1" selectUnlockedCells="1"/>
  <mergeCells count="8">
    <mergeCell ref="C25:D25"/>
    <mergeCell ref="O25:P25"/>
    <mergeCell ref="B1:M1"/>
    <mergeCell ref="N1:Z1"/>
    <mergeCell ref="F2:G2"/>
    <mergeCell ref="O2:P2"/>
    <mergeCell ref="Q2:Z2"/>
    <mergeCell ref="O3:P3"/>
  </mergeCells>
  <phoneticPr fontId="5" type="noConversion"/>
  <printOptions horizontalCentered="1" verticalCentered="1"/>
  <pageMargins left="0.70000000000000007" right="0.70000000000000007" top="0.75" bottom="0.75" header="0.51181102362204722" footer="0.51181102362204722"/>
  <pageSetup paperSize="9" firstPageNumber="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45D3C-2BA9-4790-B3A3-077691029486}">
  <sheetPr>
    <pageSetUpPr fitToPage="1"/>
  </sheetPr>
  <dimension ref="B1:X42"/>
  <sheetViews>
    <sheetView topLeftCell="E26" zoomScale="87" zoomScaleNormal="87" workbookViewId="0">
      <selection activeCell="F6" sqref="F6"/>
    </sheetView>
  </sheetViews>
  <sheetFormatPr baseColWidth="10" defaultColWidth="5.54296875" defaultRowHeight="14" x14ac:dyDescent="0.4"/>
  <cols>
    <col min="2" max="2" width="2.81640625" style="243" bestFit="1" customWidth="1"/>
    <col min="3" max="3" width="19.81640625" style="53" bestFit="1" customWidth="1"/>
    <col min="4" max="4" width="8.81640625" style="102" customWidth="1"/>
    <col min="5" max="5" width="5.1796875" customWidth="1"/>
    <col min="6" max="6" width="7.81640625" bestFit="1" customWidth="1"/>
    <col min="7" max="7" width="7.453125" bestFit="1" customWidth="1"/>
    <col min="8" max="8" width="8.26953125" bestFit="1" customWidth="1"/>
    <col min="9" max="9" width="8.26953125" style="23" customWidth="1"/>
    <col min="10" max="10" width="7.81640625" bestFit="1" customWidth="1"/>
    <col min="11" max="11" width="11" bestFit="1" customWidth="1"/>
    <col min="12" max="12" width="19" style="173" bestFit="1" customWidth="1"/>
    <col min="13" max="13" width="3.1796875" bestFit="1" customWidth="1"/>
    <col min="14" max="14" width="3.7265625" bestFit="1" customWidth="1"/>
    <col min="15" max="21" width="3.1796875" bestFit="1" customWidth="1"/>
    <col min="22" max="22" width="3.453125" style="23" customWidth="1"/>
    <col min="23" max="23" width="7.54296875" customWidth="1"/>
    <col min="24" max="24" width="3" style="247" bestFit="1" customWidth="1"/>
    <col min="25" max="238" width="11.1796875" customWidth="1"/>
    <col min="239" max="239" width="4.26953125" customWidth="1"/>
    <col min="240" max="240" width="21.1796875" customWidth="1"/>
    <col min="241" max="241" width="10" customWidth="1"/>
    <col min="242" max="244" width="7.26953125" customWidth="1"/>
    <col min="245" max="245" width="7.7265625" customWidth="1"/>
  </cols>
  <sheetData>
    <row r="1" spans="2:24" ht="0.75" customHeight="1" x14ac:dyDescent="0.4">
      <c r="D1" s="102">
        <v>6</v>
      </c>
    </row>
    <row r="2" spans="2:24" ht="20.25" customHeight="1" thickBot="1" x14ac:dyDescent="0.45">
      <c r="B2" s="937" t="s">
        <v>544</v>
      </c>
      <c r="C2" s="937"/>
      <c r="D2" s="937"/>
      <c r="E2" s="937"/>
      <c r="F2" s="937"/>
      <c r="G2" s="937"/>
      <c r="H2" s="937"/>
      <c r="I2" s="937"/>
      <c r="J2" s="937"/>
      <c r="K2" s="937"/>
      <c r="L2" s="937"/>
      <c r="M2" s="937"/>
      <c r="N2" s="937"/>
      <c r="O2" s="937"/>
      <c r="P2" s="937"/>
      <c r="Q2" s="937"/>
      <c r="R2" s="937"/>
      <c r="S2" s="937"/>
      <c r="T2" s="937"/>
      <c r="U2" s="937"/>
      <c r="V2" s="937"/>
      <c r="W2" s="937"/>
    </row>
    <row r="3" spans="2:24" ht="21.5" thickBot="1" x14ac:dyDescent="0.55000000000000004">
      <c r="B3" s="938"/>
      <c r="C3" s="938"/>
      <c r="D3" s="938"/>
      <c r="E3" s="938"/>
      <c r="F3" s="938"/>
      <c r="G3" s="938"/>
      <c r="H3" s="938"/>
      <c r="I3" s="938"/>
      <c r="J3" s="71"/>
      <c r="L3" s="15"/>
      <c r="M3" s="939" t="s">
        <v>543</v>
      </c>
      <c r="N3" s="939"/>
      <c r="O3" s="939"/>
      <c r="P3" s="939"/>
      <c r="Q3" s="939"/>
      <c r="R3" s="939"/>
      <c r="S3" s="939"/>
      <c r="T3" s="939"/>
      <c r="U3" s="939"/>
      <c r="W3" s="24"/>
    </row>
    <row r="4" spans="2:24" ht="16" thickBot="1" x14ac:dyDescent="0.4">
      <c r="B4" s="244"/>
      <c r="C4" s="177" t="s">
        <v>0</v>
      </c>
      <c r="D4" s="25"/>
      <c r="E4" s="26"/>
      <c r="F4" s="672" t="s">
        <v>545</v>
      </c>
      <c r="G4" s="666" t="s">
        <v>36</v>
      </c>
      <c r="H4" s="664" t="s">
        <v>31</v>
      </c>
      <c r="I4" s="90" t="s">
        <v>538</v>
      </c>
      <c r="J4" s="678" t="s">
        <v>3</v>
      </c>
      <c r="K4" s="27" t="s">
        <v>101</v>
      </c>
      <c r="L4" s="174"/>
      <c r="M4" s="28" t="s">
        <v>5</v>
      </c>
      <c r="N4" s="29" t="s">
        <v>16</v>
      </c>
      <c r="O4" s="28" t="s">
        <v>7</v>
      </c>
      <c r="P4" s="29" t="s">
        <v>8</v>
      </c>
      <c r="Q4" s="30" t="s">
        <v>9</v>
      </c>
      <c r="R4" s="31" t="s">
        <v>10</v>
      </c>
      <c r="S4" s="28" t="s">
        <v>11</v>
      </c>
      <c r="T4" s="29" t="s">
        <v>12</v>
      </c>
      <c r="U4" s="782" t="s">
        <v>13</v>
      </c>
      <c r="V4" s="32" t="s">
        <v>17</v>
      </c>
      <c r="W4" s="33" t="s">
        <v>18</v>
      </c>
    </row>
    <row r="5" spans="2:24" ht="18" x14ac:dyDescent="0.4">
      <c r="B5" s="245">
        <v>1</v>
      </c>
      <c r="C5" s="178" t="s">
        <v>182</v>
      </c>
      <c r="D5" s="103" t="s">
        <v>152</v>
      </c>
      <c r="E5" s="34" t="s">
        <v>19</v>
      </c>
      <c r="F5" s="673">
        <v>2014</v>
      </c>
      <c r="G5" s="757">
        <v>4</v>
      </c>
      <c r="H5" s="758">
        <v>5.5</v>
      </c>
      <c r="I5" s="675">
        <v>14</v>
      </c>
      <c r="J5" s="679">
        <f>+(10+V5-W5)</f>
        <v>18</v>
      </c>
      <c r="K5" s="42">
        <f>+(F5*2+I5*3+J5)/6</f>
        <v>681.33333333333337</v>
      </c>
      <c r="L5" s="175" t="s">
        <v>182</v>
      </c>
      <c r="M5" s="701"/>
      <c r="N5" s="763"/>
      <c r="O5" s="798">
        <v>2</v>
      </c>
      <c r="P5" s="798">
        <v>2</v>
      </c>
      <c r="Q5" s="861">
        <v>2</v>
      </c>
      <c r="R5" s="143">
        <v>2</v>
      </c>
      <c r="S5" s="144"/>
      <c r="T5" s="93"/>
      <c r="U5" s="783"/>
      <c r="V5" s="35">
        <f t="shared" ref="V5:V37" si="0">+(M5+N5+O5+P5+Q5+R5+S5+T5+U5)</f>
        <v>8</v>
      </c>
      <c r="W5" s="36"/>
      <c r="X5" s="248">
        <v>1</v>
      </c>
    </row>
    <row r="6" spans="2:24" ht="18" x14ac:dyDescent="0.4">
      <c r="B6" s="246">
        <v>2</v>
      </c>
      <c r="C6" s="178" t="s">
        <v>183</v>
      </c>
      <c r="D6" s="104" t="s">
        <v>151</v>
      </c>
      <c r="E6" s="34" t="s">
        <v>19</v>
      </c>
      <c r="F6" s="673">
        <f t="shared" ref="F6:F37" si="1">+(G6+H6)</f>
        <v>4.5</v>
      </c>
      <c r="G6" s="668">
        <v>1.5</v>
      </c>
      <c r="H6" s="667">
        <v>3</v>
      </c>
      <c r="I6" s="676">
        <v>7</v>
      </c>
      <c r="J6" s="679">
        <f t="shared" ref="J6:J37" si="2">+(10+V6-W6)</f>
        <v>16</v>
      </c>
      <c r="K6" s="42">
        <f t="shared" ref="K6:K37" si="3">+(F6*2+I6*3+J6)/6</f>
        <v>7.666666666666667</v>
      </c>
      <c r="L6" s="176" t="s">
        <v>183</v>
      </c>
      <c r="M6" s="702">
        <v>2</v>
      </c>
      <c r="N6" s="764"/>
      <c r="O6" s="798">
        <v>2</v>
      </c>
      <c r="P6" s="764"/>
      <c r="Q6" s="768"/>
      <c r="R6" s="145">
        <v>2</v>
      </c>
      <c r="S6" s="146"/>
      <c r="T6" s="147"/>
      <c r="U6" s="784"/>
      <c r="V6" s="35">
        <f t="shared" si="0"/>
        <v>6</v>
      </c>
      <c r="W6" s="36"/>
      <c r="X6" s="248">
        <v>2</v>
      </c>
    </row>
    <row r="7" spans="2:24" ht="18" x14ac:dyDescent="0.4">
      <c r="B7" s="245">
        <v>3</v>
      </c>
      <c r="C7" s="178" t="s">
        <v>551</v>
      </c>
      <c r="D7" s="104" t="s">
        <v>154</v>
      </c>
      <c r="E7" s="34" t="s">
        <v>19</v>
      </c>
      <c r="F7" s="673">
        <f t="shared" si="1"/>
        <v>8.5</v>
      </c>
      <c r="G7" s="668">
        <v>1.5</v>
      </c>
      <c r="H7" s="667">
        <v>7</v>
      </c>
      <c r="I7" s="676">
        <v>12</v>
      </c>
      <c r="J7" s="679">
        <f t="shared" si="2"/>
        <v>18</v>
      </c>
      <c r="K7" s="42">
        <f t="shared" si="3"/>
        <v>11.833333333333334</v>
      </c>
      <c r="L7" s="176" t="s">
        <v>184</v>
      </c>
      <c r="M7" s="702"/>
      <c r="N7" s="764"/>
      <c r="O7" s="798">
        <v>2</v>
      </c>
      <c r="P7" s="804">
        <v>2</v>
      </c>
      <c r="Q7" s="768">
        <v>2</v>
      </c>
      <c r="R7" s="145">
        <v>2</v>
      </c>
      <c r="S7" s="146"/>
      <c r="T7" s="147"/>
      <c r="U7" s="784"/>
      <c r="V7" s="35">
        <f t="shared" si="0"/>
        <v>8</v>
      </c>
      <c r="W7" s="36"/>
      <c r="X7" s="248">
        <v>3</v>
      </c>
    </row>
    <row r="8" spans="2:24" ht="18" x14ac:dyDescent="0.4">
      <c r="B8" s="246">
        <v>4</v>
      </c>
      <c r="C8" s="178" t="s">
        <v>185</v>
      </c>
      <c r="D8" s="104" t="s">
        <v>155</v>
      </c>
      <c r="E8" s="37" t="s">
        <v>106</v>
      </c>
      <c r="F8" s="673">
        <f t="shared" si="1"/>
        <v>11.5</v>
      </c>
      <c r="G8" s="668">
        <v>4.5</v>
      </c>
      <c r="H8" s="667">
        <v>7</v>
      </c>
      <c r="I8" s="676">
        <v>14</v>
      </c>
      <c r="J8" s="679">
        <f t="shared" si="2"/>
        <v>14</v>
      </c>
      <c r="K8" s="42">
        <f t="shared" si="3"/>
        <v>13.166666666666666</v>
      </c>
      <c r="L8" s="176" t="s">
        <v>185</v>
      </c>
      <c r="M8" s="702"/>
      <c r="N8" s="764"/>
      <c r="O8" s="798">
        <v>2</v>
      </c>
      <c r="P8" s="764"/>
      <c r="Q8" s="768">
        <v>2</v>
      </c>
      <c r="R8" s="145">
        <v>2</v>
      </c>
      <c r="S8" s="146"/>
      <c r="T8" s="147"/>
      <c r="U8" s="784"/>
      <c r="V8" s="35">
        <f t="shared" si="0"/>
        <v>6</v>
      </c>
      <c r="W8" s="36">
        <v>2</v>
      </c>
      <c r="X8" s="248">
        <v>4</v>
      </c>
    </row>
    <row r="9" spans="2:24" ht="18" x14ac:dyDescent="0.4">
      <c r="B9" s="245">
        <v>5</v>
      </c>
      <c r="C9" s="178" t="s">
        <v>186</v>
      </c>
      <c r="D9" s="104" t="s">
        <v>156</v>
      </c>
      <c r="E9" s="105" t="s">
        <v>105</v>
      </c>
      <c r="F9" s="673">
        <f t="shared" si="1"/>
        <v>7</v>
      </c>
      <c r="G9" s="668">
        <v>1.5</v>
      </c>
      <c r="H9" s="667">
        <v>5.5</v>
      </c>
      <c r="I9" s="676">
        <v>11</v>
      </c>
      <c r="J9" s="679">
        <f t="shared" si="2"/>
        <v>16</v>
      </c>
      <c r="K9" s="42">
        <f t="shared" si="3"/>
        <v>10.5</v>
      </c>
      <c r="L9" s="176" t="s">
        <v>186</v>
      </c>
      <c r="M9" s="702"/>
      <c r="N9" s="764"/>
      <c r="O9" s="798">
        <v>2</v>
      </c>
      <c r="P9" s="764">
        <v>2</v>
      </c>
      <c r="Q9" s="768">
        <v>2</v>
      </c>
      <c r="R9" s="145"/>
      <c r="S9" s="146"/>
      <c r="T9" s="147"/>
      <c r="U9" s="784"/>
      <c r="V9" s="35">
        <f t="shared" si="0"/>
        <v>6</v>
      </c>
      <c r="W9" s="36"/>
      <c r="X9" s="248">
        <v>5</v>
      </c>
    </row>
    <row r="10" spans="2:24" ht="18" x14ac:dyDescent="0.4">
      <c r="B10" s="246">
        <v>6</v>
      </c>
      <c r="C10" s="178" t="s">
        <v>187</v>
      </c>
      <c r="D10" s="104" t="s">
        <v>157</v>
      </c>
      <c r="E10" s="37" t="s">
        <v>106</v>
      </c>
      <c r="F10" s="673">
        <f t="shared" si="1"/>
        <v>11</v>
      </c>
      <c r="G10" s="668">
        <v>4.5</v>
      </c>
      <c r="H10" s="667">
        <v>6.5</v>
      </c>
      <c r="I10" s="676">
        <v>14</v>
      </c>
      <c r="J10" s="679">
        <f t="shared" si="2"/>
        <v>18</v>
      </c>
      <c r="K10" s="42">
        <f t="shared" si="3"/>
        <v>13.666666666666666</v>
      </c>
      <c r="L10" s="176" t="s">
        <v>187</v>
      </c>
      <c r="M10" s="702">
        <v>3</v>
      </c>
      <c r="N10" s="764"/>
      <c r="O10" s="798"/>
      <c r="P10" s="764">
        <v>3</v>
      </c>
      <c r="Q10" s="768"/>
      <c r="R10" s="145">
        <v>2</v>
      </c>
      <c r="S10" s="146"/>
      <c r="T10" s="147"/>
      <c r="U10" s="784"/>
      <c r="V10" s="35">
        <f t="shared" si="0"/>
        <v>8</v>
      </c>
      <c r="W10" s="36"/>
      <c r="X10" s="248">
        <v>6</v>
      </c>
    </row>
    <row r="11" spans="2:24" ht="18" x14ac:dyDescent="0.4">
      <c r="B11" s="245">
        <v>7</v>
      </c>
      <c r="C11" s="178" t="s">
        <v>188</v>
      </c>
      <c r="D11" s="104" t="s">
        <v>158</v>
      </c>
      <c r="E11" s="37" t="s">
        <v>106</v>
      </c>
      <c r="F11" s="673">
        <f t="shared" si="1"/>
        <v>15.5</v>
      </c>
      <c r="G11" s="668">
        <v>7</v>
      </c>
      <c r="H11" s="667">
        <v>8.5</v>
      </c>
      <c r="I11" s="676">
        <v>16</v>
      </c>
      <c r="J11" s="679">
        <f t="shared" si="2"/>
        <v>22</v>
      </c>
      <c r="K11" s="42">
        <f t="shared" si="3"/>
        <v>16.833333333333332</v>
      </c>
      <c r="L11" s="176" t="s">
        <v>188</v>
      </c>
      <c r="M11" s="702">
        <v>3</v>
      </c>
      <c r="N11" s="764">
        <v>2</v>
      </c>
      <c r="O11" s="798">
        <v>2</v>
      </c>
      <c r="P11" s="764">
        <v>3</v>
      </c>
      <c r="Q11" s="768">
        <v>2</v>
      </c>
      <c r="R11" s="145"/>
      <c r="S11" s="146"/>
      <c r="T11" s="147"/>
      <c r="U11" s="784"/>
      <c r="V11" s="35">
        <f t="shared" si="0"/>
        <v>12</v>
      </c>
      <c r="W11" s="36"/>
      <c r="X11" s="248">
        <v>7</v>
      </c>
    </row>
    <row r="12" spans="2:24" ht="18" x14ac:dyDescent="0.4">
      <c r="B12" s="246">
        <v>8</v>
      </c>
      <c r="C12" s="178" t="s">
        <v>189</v>
      </c>
      <c r="D12" s="104" t="s">
        <v>159</v>
      </c>
      <c r="E12" s="37" t="s">
        <v>106</v>
      </c>
      <c r="F12" s="673">
        <f t="shared" si="1"/>
        <v>9.5</v>
      </c>
      <c r="G12" s="668">
        <v>4.5</v>
      </c>
      <c r="H12" s="667">
        <v>5</v>
      </c>
      <c r="I12" s="676">
        <v>14</v>
      </c>
      <c r="J12" s="679">
        <f t="shared" si="2"/>
        <v>18</v>
      </c>
      <c r="K12" s="42">
        <f t="shared" si="3"/>
        <v>13.166666666666666</v>
      </c>
      <c r="L12" s="176" t="s">
        <v>189</v>
      </c>
      <c r="M12" s="702">
        <v>2</v>
      </c>
      <c r="N12" s="765"/>
      <c r="O12" s="798">
        <v>2</v>
      </c>
      <c r="P12" s="764"/>
      <c r="Q12" s="768">
        <v>2</v>
      </c>
      <c r="R12" s="145">
        <v>2</v>
      </c>
      <c r="S12" s="146"/>
      <c r="T12" s="147"/>
      <c r="U12" s="784"/>
      <c r="V12" s="35">
        <f t="shared" si="0"/>
        <v>8</v>
      </c>
      <c r="W12" s="36"/>
      <c r="X12" s="248">
        <v>8</v>
      </c>
    </row>
    <row r="13" spans="2:24" ht="18" x14ac:dyDescent="0.4">
      <c r="B13" s="245">
        <v>9</v>
      </c>
      <c r="C13" s="178" t="s">
        <v>190</v>
      </c>
      <c r="D13" s="104" t="s">
        <v>160</v>
      </c>
      <c r="E13" s="34" t="s">
        <v>19</v>
      </c>
      <c r="F13" s="673">
        <f t="shared" si="1"/>
        <v>7</v>
      </c>
      <c r="G13" s="759">
        <v>2.5</v>
      </c>
      <c r="H13" s="758">
        <v>4.5</v>
      </c>
      <c r="I13" s="676">
        <v>14</v>
      </c>
      <c r="J13" s="679">
        <f t="shared" si="2"/>
        <v>19</v>
      </c>
      <c r="K13" s="42">
        <f t="shared" si="3"/>
        <v>12.5</v>
      </c>
      <c r="L13" s="176" t="s">
        <v>190</v>
      </c>
      <c r="M13" s="702">
        <v>2</v>
      </c>
      <c r="N13" s="764">
        <v>2</v>
      </c>
      <c r="O13" s="798">
        <v>2</v>
      </c>
      <c r="P13" s="764">
        <v>3</v>
      </c>
      <c r="Q13" s="768"/>
      <c r="R13" s="145"/>
      <c r="S13" s="146"/>
      <c r="T13" s="147"/>
      <c r="U13" s="784"/>
      <c r="V13" s="35">
        <f t="shared" si="0"/>
        <v>9</v>
      </c>
      <c r="W13" s="36"/>
      <c r="X13" s="248">
        <v>9</v>
      </c>
    </row>
    <row r="14" spans="2:24" ht="18" x14ac:dyDescent="0.4">
      <c r="B14" s="246">
        <v>10</v>
      </c>
      <c r="C14" s="178" t="s">
        <v>191</v>
      </c>
      <c r="D14" s="104" t="s">
        <v>161</v>
      </c>
      <c r="E14" s="37" t="s">
        <v>106</v>
      </c>
      <c r="F14" s="673">
        <f t="shared" si="1"/>
        <v>4</v>
      </c>
      <c r="G14" s="759">
        <v>0.5</v>
      </c>
      <c r="H14" s="758">
        <v>3.5</v>
      </c>
      <c r="I14" s="677">
        <v>12</v>
      </c>
      <c r="J14" s="679">
        <f t="shared" si="2"/>
        <v>22</v>
      </c>
      <c r="K14" s="42">
        <f t="shared" si="3"/>
        <v>11</v>
      </c>
      <c r="L14" s="176" t="s">
        <v>191</v>
      </c>
      <c r="M14" s="702">
        <v>3</v>
      </c>
      <c r="N14" s="764">
        <v>2</v>
      </c>
      <c r="O14" s="798">
        <v>2</v>
      </c>
      <c r="P14" s="764">
        <v>3</v>
      </c>
      <c r="Q14" s="768">
        <v>2</v>
      </c>
      <c r="R14" s="145"/>
      <c r="S14" s="146"/>
      <c r="T14" s="147"/>
      <c r="U14" s="784"/>
      <c r="V14" s="35">
        <f t="shared" si="0"/>
        <v>12</v>
      </c>
      <c r="W14" s="36"/>
      <c r="X14" s="248">
        <v>10</v>
      </c>
    </row>
    <row r="15" spans="2:24" ht="18" x14ac:dyDescent="0.4">
      <c r="B15" s="245">
        <v>11</v>
      </c>
      <c r="C15" s="178" t="s">
        <v>192</v>
      </c>
      <c r="D15" s="104" t="s">
        <v>172</v>
      </c>
      <c r="E15" s="37" t="s">
        <v>106</v>
      </c>
      <c r="F15" s="673">
        <f t="shared" si="1"/>
        <v>5.5</v>
      </c>
      <c r="G15" s="669"/>
      <c r="H15" s="667">
        <v>5.5</v>
      </c>
      <c r="I15" s="677">
        <v>4</v>
      </c>
      <c r="J15" s="679">
        <f t="shared" si="2"/>
        <v>19</v>
      </c>
      <c r="K15" s="42">
        <f t="shared" si="3"/>
        <v>7</v>
      </c>
      <c r="L15" s="176" t="s">
        <v>192</v>
      </c>
      <c r="M15" s="702">
        <v>2</v>
      </c>
      <c r="N15" s="764"/>
      <c r="O15" s="798">
        <v>2</v>
      </c>
      <c r="P15" s="764">
        <v>3</v>
      </c>
      <c r="Q15" s="767">
        <v>2</v>
      </c>
      <c r="R15" s="145"/>
      <c r="S15" s="146"/>
      <c r="T15" s="147"/>
      <c r="U15" s="784"/>
      <c r="V15" s="35">
        <f t="shared" si="0"/>
        <v>9</v>
      </c>
      <c r="W15" s="36"/>
      <c r="X15" s="248">
        <v>11</v>
      </c>
    </row>
    <row r="16" spans="2:24" ht="18" x14ac:dyDescent="0.4">
      <c r="B16" s="246">
        <v>12</v>
      </c>
      <c r="C16" s="178" t="s">
        <v>193</v>
      </c>
      <c r="D16" s="104" t="s">
        <v>162</v>
      </c>
      <c r="E16" s="37" t="s">
        <v>106</v>
      </c>
      <c r="F16" s="673">
        <f t="shared" si="1"/>
        <v>4</v>
      </c>
      <c r="G16" s="668">
        <v>0.5</v>
      </c>
      <c r="H16" s="667">
        <v>3.5</v>
      </c>
      <c r="I16" s="676">
        <v>10</v>
      </c>
      <c r="J16" s="679">
        <f t="shared" si="2"/>
        <v>12</v>
      </c>
      <c r="K16" s="42">
        <f t="shared" si="3"/>
        <v>8.3333333333333339</v>
      </c>
      <c r="L16" s="176" t="s">
        <v>193</v>
      </c>
      <c r="M16" s="702"/>
      <c r="N16" s="764"/>
      <c r="O16" s="798"/>
      <c r="P16" s="764"/>
      <c r="Q16" s="768">
        <v>2</v>
      </c>
      <c r="R16" s="145"/>
      <c r="S16" s="146"/>
      <c r="T16" s="147"/>
      <c r="U16" s="784"/>
      <c r="V16" s="35">
        <f t="shared" si="0"/>
        <v>2</v>
      </c>
      <c r="W16" s="36"/>
      <c r="X16" s="248">
        <v>12</v>
      </c>
    </row>
    <row r="17" spans="2:24" ht="17.25" customHeight="1" x14ac:dyDescent="0.4">
      <c r="B17" s="245">
        <v>13</v>
      </c>
      <c r="C17" s="178" t="s">
        <v>194</v>
      </c>
      <c r="D17" s="104" t="s">
        <v>163</v>
      </c>
      <c r="E17" s="37" t="s">
        <v>106</v>
      </c>
      <c r="F17" s="673">
        <f t="shared" si="1"/>
        <v>14.5</v>
      </c>
      <c r="G17" s="668">
        <v>5</v>
      </c>
      <c r="H17" s="667">
        <v>9.5</v>
      </c>
      <c r="I17" s="676">
        <v>9</v>
      </c>
      <c r="J17" s="679">
        <f t="shared" si="2"/>
        <v>23</v>
      </c>
      <c r="K17" s="42">
        <f t="shared" si="3"/>
        <v>13.166666666666666</v>
      </c>
      <c r="L17" s="176" t="s">
        <v>345</v>
      </c>
      <c r="M17" s="702">
        <v>2</v>
      </c>
      <c r="N17" s="766">
        <v>2</v>
      </c>
      <c r="O17" s="798">
        <v>2</v>
      </c>
      <c r="P17" s="764">
        <v>3</v>
      </c>
      <c r="Q17" s="768">
        <v>2</v>
      </c>
      <c r="R17" s="145">
        <v>2</v>
      </c>
      <c r="S17" s="146"/>
      <c r="T17" s="147"/>
      <c r="U17" s="784"/>
      <c r="V17" s="35">
        <f t="shared" si="0"/>
        <v>13</v>
      </c>
      <c r="W17" s="36"/>
      <c r="X17" s="248">
        <v>13</v>
      </c>
    </row>
    <row r="18" spans="2:24" ht="18" x14ac:dyDescent="0.4">
      <c r="B18" s="246">
        <v>14</v>
      </c>
      <c r="C18" s="178" t="s">
        <v>195</v>
      </c>
      <c r="D18" s="104" t="s">
        <v>92</v>
      </c>
      <c r="E18" s="105" t="s">
        <v>105</v>
      </c>
      <c r="F18" s="673">
        <f t="shared" si="1"/>
        <v>4.5</v>
      </c>
      <c r="G18" s="668">
        <v>0.5</v>
      </c>
      <c r="H18" s="667">
        <v>4</v>
      </c>
      <c r="I18" s="676">
        <v>5</v>
      </c>
      <c r="J18" s="679">
        <f t="shared" si="2"/>
        <v>15</v>
      </c>
      <c r="K18" s="42">
        <f t="shared" si="3"/>
        <v>6.5</v>
      </c>
      <c r="L18" s="176" t="s">
        <v>195</v>
      </c>
      <c r="M18" s="702"/>
      <c r="N18" s="764"/>
      <c r="O18" s="798">
        <v>2</v>
      </c>
      <c r="P18" s="764">
        <v>1</v>
      </c>
      <c r="Q18" s="768">
        <v>2</v>
      </c>
      <c r="R18" s="145"/>
      <c r="S18" s="146"/>
      <c r="T18" s="147"/>
      <c r="U18" s="784"/>
      <c r="V18" s="35">
        <f t="shared" si="0"/>
        <v>5</v>
      </c>
      <c r="W18" s="36"/>
      <c r="X18" s="248">
        <v>14</v>
      </c>
    </row>
    <row r="19" spans="2:24" ht="18" x14ac:dyDescent="0.4">
      <c r="B19" s="245">
        <v>15</v>
      </c>
      <c r="C19" s="178" t="s">
        <v>196</v>
      </c>
      <c r="D19" s="104" t="s">
        <v>164</v>
      </c>
      <c r="E19" s="34" t="s">
        <v>19</v>
      </c>
      <c r="F19" s="673">
        <f t="shared" si="1"/>
        <v>11.5</v>
      </c>
      <c r="G19" s="759">
        <v>4.5</v>
      </c>
      <c r="H19" s="758">
        <v>7</v>
      </c>
      <c r="I19" s="676">
        <v>12</v>
      </c>
      <c r="J19" s="679">
        <f t="shared" si="2"/>
        <v>14</v>
      </c>
      <c r="K19" s="42">
        <f t="shared" si="3"/>
        <v>12.166666666666666</v>
      </c>
      <c r="L19" s="176" t="s">
        <v>196</v>
      </c>
      <c r="M19" s="702"/>
      <c r="N19" s="764"/>
      <c r="O19" s="798">
        <v>2</v>
      </c>
      <c r="P19" s="764"/>
      <c r="Q19" s="768"/>
      <c r="R19" s="145">
        <v>2</v>
      </c>
      <c r="S19" s="146"/>
      <c r="T19" s="147"/>
      <c r="U19" s="784"/>
      <c r="V19" s="35">
        <f t="shared" si="0"/>
        <v>4</v>
      </c>
      <c r="W19" s="36"/>
      <c r="X19" s="248">
        <v>15</v>
      </c>
    </row>
    <row r="20" spans="2:24" ht="18" x14ac:dyDescent="0.4">
      <c r="B20" s="246">
        <v>16</v>
      </c>
      <c r="C20" s="178" t="s">
        <v>197</v>
      </c>
      <c r="D20" s="104" t="s">
        <v>165</v>
      </c>
      <c r="E20" s="37" t="s">
        <v>106</v>
      </c>
      <c r="F20" s="673">
        <f t="shared" si="1"/>
        <v>8</v>
      </c>
      <c r="G20" s="668">
        <v>4</v>
      </c>
      <c r="H20" s="667">
        <v>4</v>
      </c>
      <c r="I20" s="676">
        <v>5</v>
      </c>
      <c r="J20" s="679">
        <f t="shared" si="2"/>
        <v>19</v>
      </c>
      <c r="K20" s="42">
        <f t="shared" si="3"/>
        <v>8.3333333333333339</v>
      </c>
      <c r="L20" s="176" t="s">
        <v>197</v>
      </c>
      <c r="M20" s="702"/>
      <c r="N20" s="764"/>
      <c r="O20" s="798">
        <v>2</v>
      </c>
      <c r="P20" s="764">
        <v>3</v>
      </c>
      <c r="Q20" s="768">
        <v>2</v>
      </c>
      <c r="R20" s="145">
        <v>2</v>
      </c>
      <c r="S20" s="146"/>
      <c r="T20" s="147"/>
      <c r="U20" s="784"/>
      <c r="V20" s="35">
        <f t="shared" si="0"/>
        <v>9</v>
      </c>
      <c r="W20" s="36"/>
      <c r="X20" s="248">
        <v>16</v>
      </c>
    </row>
    <row r="21" spans="2:24" ht="18" x14ac:dyDescent="0.4">
      <c r="B21" s="245">
        <v>17</v>
      </c>
      <c r="C21" s="178" t="s">
        <v>198</v>
      </c>
      <c r="D21" s="104" t="s">
        <v>166</v>
      </c>
      <c r="E21" s="37" t="s">
        <v>106</v>
      </c>
      <c r="F21" s="673">
        <f t="shared" si="1"/>
        <v>5.5</v>
      </c>
      <c r="G21" s="669"/>
      <c r="H21" s="667">
        <v>5.5</v>
      </c>
      <c r="I21" s="676">
        <v>14</v>
      </c>
      <c r="J21" s="679">
        <f t="shared" si="2"/>
        <v>18</v>
      </c>
      <c r="K21" s="42">
        <f t="shared" si="3"/>
        <v>11.833333333333334</v>
      </c>
      <c r="L21" s="176" t="s">
        <v>198</v>
      </c>
      <c r="M21" s="702"/>
      <c r="N21" s="764">
        <v>2</v>
      </c>
      <c r="O21" s="798">
        <v>2</v>
      </c>
      <c r="P21" s="764"/>
      <c r="Q21" s="768">
        <v>2</v>
      </c>
      <c r="R21" s="145">
        <v>2</v>
      </c>
      <c r="S21" s="146"/>
      <c r="T21" s="147"/>
      <c r="U21" s="784"/>
      <c r="V21" s="35">
        <f t="shared" si="0"/>
        <v>8</v>
      </c>
      <c r="W21" s="36"/>
      <c r="X21" s="248">
        <v>17</v>
      </c>
    </row>
    <row r="22" spans="2:24" ht="18" x14ac:dyDescent="0.4">
      <c r="B22" s="246">
        <v>18</v>
      </c>
      <c r="C22" s="178" t="s">
        <v>199</v>
      </c>
      <c r="D22" s="104" t="s">
        <v>167</v>
      </c>
      <c r="E22" s="34" t="s">
        <v>19</v>
      </c>
      <c r="F22" s="673">
        <f t="shared" si="1"/>
        <v>7.5</v>
      </c>
      <c r="G22" s="668">
        <v>1.5</v>
      </c>
      <c r="H22" s="667">
        <v>6</v>
      </c>
      <c r="I22" s="676">
        <v>14</v>
      </c>
      <c r="J22" s="679">
        <f t="shared" si="2"/>
        <v>20</v>
      </c>
      <c r="K22" s="42">
        <f t="shared" si="3"/>
        <v>12.833333333333334</v>
      </c>
      <c r="L22" s="176" t="s">
        <v>199</v>
      </c>
      <c r="M22" s="702">
        <v>2</v>
      </c>
      <c r="N22" s="764">
        <v>2</v>
      </c>
      <c r="O22" s="798">
        <v>2</v>
      </c>
      <c r="P22" s="764">
        <v>2</v>
      </c>
      <c r="Q22" s="768">
        <v>2</v>
      </c>
      <c r="R22" s="145"/>
      <c r="S22" s="146"/>
      <c r="T22" s="147"/>
      <c r="U22" s="784"/>
      <c r="V22" s="35">
        <f t="shared" si="0"/>
        <v>10</v>
      </c>
      <c r="W22" s="36"/>
      <c r="X22" s="248">
        <v>18</v>
      </c>
    </row>
    <row r="23" spans="2:24" ht="18" x14ac:dyDescent="0.4">
      <c r="B23" s="245">
        <v>19</v>
      </c>
      <c r="C23" s="178" t="s">
        <v>200</v>
      </c>
      <c r="D23" s="104" t="s">
        <v>168</v>
      </c>
      <c r="E23" s="37" t="s">
        <v>106</v>
      </c>
      <c r="F23" s="673">
        <f t="shared" si="1"/>
        <v>8.5</v>
      </c>
      <c r="G23" s="669"/>
      <c r="H23" s="667">
        <v>8.5</v>
      </c>
      <c r="I23" s="677">
        <v>14</v>
      </c>
      <c r="J23" s="679">
        <f t="shared" si="2"/>
        <v>20</v>
      </c>
      <c r="K23" s="42">
        <f t="shared" si="3"/>
        <v>13.166666666666666</v>
      </c>
      <c r="L23" s="176" t="s">
        <v>200</v>
      </c>
      <c r="M23" s="702"/>
      <c r="N23" s="767">
        <v>2</v>
      </c>
      <c r="O23" s="798">
        <v>3</v>
      </c>
      <c r="P23" s="768">
        <v>3</v>
      </c>
      <c r="Q23" s="768">
        <v>2</v>
      </c>
      <c r="R23" s="145"/>
      <c r="S23" s="146"/>
      <c r="T23" s="147"/>
      <c r="U23" s="784"/>
      <c r="V23" s="35">
        <f t="shared" si="0"/>
        <v>10</v>
      </c>
      <c r="W23" s="36"/>
      <c r="X23" s="248">
        <v>19</v>
      </c>
    </row>
    <row r="24" spans="2:24" ht="18" x14ac:dyDescent="0.4">
      <c r="B24" s="246">
        <v>20</v>
      </c>
      <c r="C24" s="178" t="s">
        <v>201</v>
      </c>
      <c r="D24" s="104" t="s">
        <v>169</v>
      </c>
      <c r="E24" s="37" t="s">
        <v>106</v>
      </c>
      <c r="F24" s="673">
        <f t="shared" si="1"/>
        <v>18.5</v>
      </c>
      <c r="G24" s="759">
        <v>7.5</v>
      </c>
      <c r="H24" s="758">
        <v>11</v>
      </c>
      <c r="I24" s="676">
        <v>14</v>
      </c>
      <c r="J24" s="679">
        <f t="shared" si="2"/>
        <v>20</v>
      </c>
      <c r="K24" s="42">
        <f t="shared" si="3"/>
        <v>16.5</v>
      </c>
      <c r="L24" s="176" t="s">
        <v>201</v>
      </c>
      <c r="M24" s="702">
        <v>3</v>
      </c>
      <c r="N24" s="764"/>
      <c r="O24" s="798">
        <v>2</v>
      </c>
      <c r="P24" s="764">
        <v>3</v>
      </c>
      <c r="Q24" s="768">
        <v>2</v>
      </c>
      <c r="R24" s="145"/>
      <c r="S24" s="146"/>
      <c r="T24" s="147"/>
      <c r="U24" s="784"/>
      <c r="V24" s="35">
        <f t="shared" si="0"/>
        <v>10</v>
      </c>
      <c r="W24" s="36"/>
      <c r="X24" s="248">
        <v>20</v>
      </c>
    </row>
    <row r="25" spans="2:24" ht="18" x14ac:dyDescent="0.4">
      <c r="B25" s="245">
        <v>21</v>
      </c>
      <c r="C25" s="178" t="s">
        <v>202</v>
      </c>
      <c r="D25" s="104" t="s">
        <v>170</v>
      </c>
      <c r="E25" s="37" t="s">
        <v>106</v>
      </c>
      <c r="F25" s="673">
        <f t="shared" si="1"/>
        <v>7</v>
      </c>
      <c r="G25" s="668">
        <v>3.5</v>
      </c>
      <c r="H25" s="667">
        <v>3.5</v>
      </c>
      <c r="I25" s="676">
        <v>7</v>
      </c>
      <c r="J25" s="679">
        <f t="shared" si="2"/>
        <v>19</v>
      </c>
      <c r="K25" s="42">
        <f t="shared" si="3"/>
        <v>9</v>
      </c>
      <c r="L25" s="176" t="s">
        <v>202</v>
      </c>
      <c r="M25" s="702">
        <v>3</v>
      </c>
      <c r="N25" s="767">
        <v>2</v>
      </c>
      <c r="O25" s="798">
        <v>2</v>
      </c>
      <c r="P25" s="764"/>
      <c r="Q25" s="768"/>
      <c r="R25" s="145">
        <v>2</v>
      </c>
      <c r="S25" s="146"/>
      <c r="T25" s="147"/>
      <c r="U25" s="784"/>
      <c r="V25" s="35">
        <f t="shared" si="0"/>
        <v>9</v>
      </c>
      <c r="W25" s="36"/>
      <c r="X25" s="248">
        <v>21</v>
      </c>
    </row>
    <row r="26" spans="2:24" ht="18" x14ac:dyDescent="0.4">
      <c r="B26" s="246">
        <v>22</v>
      </c>
      <c r="C26" s="178" t="s">
        <v>203</v>
      </c>
      <c r="D26" s="104" t="s">
        <v>171</v>
      </c>
      <c r="E26" s="34" t="s">
        <v>19</v>
      </c>
      <c r="F26" s="673">
        <f t="shared" si="1"/>
        <v>13.5</v>
      </c>
      <c r="G26" s="668">
        <v>6</v>
      </c>
      <c r="H26" s="667">
        <v>7.5</v>
      </c>
      <c r="I26" s="754">
        <v>10</v>
      </c>
      <c r="J26" s="679">
        <f t="shared" si="2"/>
        <v>17</v>
      </c>
      <c r="K26" s="42">
        <f t="shared" si="3"/>
        <v>12.333333333333334</v>
      </c>
      <c r="L26" s="176" t="s">
        <v>203</v>
      </c>
      <c r="M26" s="702">
        <v>2</v>
      </c>
      <c r="N26" s="768"/>
      <c r="O26" s="798">
        <v>2</v>
      </c>
      <c r="P26" s="804">
        <v>1</v>
      </c>
      <c r="Q26" s="768">
        <v>2</v>
      </c>
      <c r="R26" s="145"/>
      <c r="S26" s="146"/>
      <c r="T26" s="147"/>
      <c r="U26" s="784"/>
      <c r="V26" s="35">
        <f t="shared" si="0"/>
        <v>7</v>
      </c>
      <c r="W26" s="36"/>
      <c r="X26" s="248">
        <v>22</v>
      </c>
    </row>
    <row r="27" spans="2:24" ht="18" x14ac:dyDescent="0.4">
      <c r="B27" s="245">
        <v>23</v>
      </c>
      <c r="C27" s="178" t="s">
        <v>102</v>
      </c>
      <c r="D27" s="104" t="s">
        <v>86</v>
      </c>
      <c r="E27" s="34" t="s">
        <v>19</v>
      </c>
      <c r="F27" s="673">
        <f t="shared" si="1"/>
        <v>11</v>
      </c>
      <c r="G27" s="668">
        <v>5.5</v>
      </c>
      <c r="H27" s="667">
        <v>5.5</v>
      </c>
      <c r="I27" s="754">
        <v>11</v>
      </c>
      <c r="J27" s="679">
        <f t="shared" si="2"/>
        <v>15</v>
      </c>
      <c r="K27" s="42">
        <f t="shared" si="3"/>
        <v>11.666666666666666</v>
      </c>
      <c r="L27" s="176" t="s">
        <v>102</v>
      </c>
      <c r="M27" s="702"/>
      <c r="N27" s="764"/>
      <c r="O27" s="798">
        <v>2</v>
      </c>
      <c r="P27" s="764"/>
      <c r="Q27" s="768">
        <v>1</v>
      </c>
      <c r="R27" s="145">
        <v>2</v>
      </c>
      <c r="S27" s="146"/>
      <c r="T27" s="147"/>
      <c r="U27" s="784"/>
      <c r="V27" s="35">
        <f t="shared" si="0"/>
        <v>5</v>
      </c>
      <c r="W27" s="36"/>
      <c r="X27" s="248">
        <v>23</v>
      </c>
    </row>
    <row r="28" spans="2:24" ht="18" x14ac:dyDescent="0.4">
      <c r="B28" s="246">
        <v>24</v>
      </c>
      <c r="C28" s="178" t="s">
        <v>204</v>
      </c>
      <c r="D28" s="104" t="s">
        <v>173</v>
      </c>
      <c r="E28" s="34" t="s">
        <v>19</v>
      </c>
      <c r="F28" s="673">
        <f t="shared" si="1"/>
        <v>6.5</v>
      </c>
      <c r="G28" s="668">
        <v>1.5</v>
      </c>
      <c r="H28" s="667">
        <v>5</v>
      </c>
      <c r="I28" s="676">
        <v>6</v>
      </c>
      <c r="J28" s="679">
        <f t="shared" si="2"/>
        <v>15</v>
      </c>
      <c r="K28" s="42">
        <f t="shared" si="3"/>
        <v>7.666666666666667</v>
      </c>
      <c r="L28" s="176" t="s">
        <v>204</v>
      </c>
      <c r="M28" s="702"/>
      <c r="N28" s="764">
        <v>2</v>
      </c>
      <c r="O28" s="798">
        <v>2</v>
      </c>
      <c r="P28" s="764">
        <v>1</v>
      </c>
      <c r="Q28" s="768"/>
      <c r="R28" s="145"/>
      <c r="S28" s="146"/>
      <c r="T28" s="147"/>
      <c r="U28" s="784"/>
      <c r="V28" s="35">
        <f t="shared" si="0"/>
        <v>5</v>
      </c>
      <c r="W28" s="36"/>
      <c r="X28" s="248">
        <v>25</v>
      </c>
    </row>
    <row r="29" spans="2:24" ht="18" x14ac:dyDescent="0.4">
      <c r="B29" s="245">
        <v>25</v>
      </c>
      <c r="C29" s="178" t="s">
        <v>205</v>
      </c>
      <c r="D29" s="104" t="s">
        <v>174</v>
      </c>
      <c r="E29" s="34" t="s">
        <v>19</v>
      </c>
      <c r="F29" s="673">
        <f t="shared" si="1"/>
        <v>5.5</v>
      </c>
      <c r="G29" s="668">
        <v>2</v>
      </c>
      <c r="H29" s="667">
        <v>3.5</v>
      </c>
      <c r="I29" s="754">
        <v>10</v>
      </c>
      <c r="J29" s="679">
        <f t="shared" si="2"/>
        <v>14</v>
      </c>
      <c r="K29" s="42">
        <f t="shared" si="3"/>
        <v>9.1666666666666661</v>
      </c>
      <c r="L29" s="176" t="s">
        <v>205</v>
      </c>
      <c r="M29" s="702"/>
      <c r="N29" s="764"/>
      <c r="O29" s="798">
        <v>2</v>
      </c>
      <c r="P29" s="764"/>
      <c r="Q29" s="768">
        <v>2</v>
      </c>
      <c r="R29" s="145"/>
      <c r="S29" s="146"/>
      <c r="T29" s="147"/>
      <c r="U29" s="784"/>
      <c r="V29" s="35">
        <f t="shared" si="0"/>
        <v>4</v>
      </c>
      <c r="W29" s="36"/>
      <c r="X29" s="248">
        <v>26</v>
      </c>
    </row>
    <row r="30" spans="2:24" ht="18" x14ac:dyDescent="0.4">
      <c r="B30" s="246">
        <v>26</v>
      </c>
      <c r="C30" s="178" t="s">
        <v>207</v>
      </c>
      <c r="D30" s="104" t="s">
        <v>175</v>
      </c>
      <c r="E30" s="37" t="s">
        <v>106</v>
      </c>
      <c r="F30" s="673">
        <f t="shared" si="1"/>
        <v>3.5</v>
      </c>
      <c r="G30" s="668">
        <v>0.5</v>
      </c>
      <c r="H30" s="667">
        <v>3</v>
      </c>
      <c r="I30" s="676">
        <v>13</v>
      </c>
      <c r="J30" s="679">
        <f t="shared" si="2"/>
        <v>24</v>
      </c>
      <c r="K30" s="42">
        <f t="shared" si="3"/>
        <v>11.666666666666666</v>
      </c>
      <c r="L30" s="176" t="s">
        <v>207</v>
      </c>
      <c r="M30" s="702">
        <v>3</v>
      </c>
      <c r="N30" s="764">
        <v>2</v>
      </c>
      <c r="O30" s="798">
        <v>2</v>
      </c>
      <c r="P30" s="764">
        <v>3</v>
      </c>
      <c r="Q30" s="768">
        <v>2</v>
      </c>
      <c r="R30" s="145">
        <v>2</v>
      </c>
      <c r="S30" s="146"/>
      <c r="T30" s="147"/>
      <c r="U30" s="784"/>
      <c r="V30" s="35">
        <f t="shared" si="0"/>
        <v>14</v>
      </c>
      <c r="W30" s="36"/>
      <c r="X30" s="248">
        <v>27</v>
      </c>
    </row>
    <row r="31" spans="2:24" ht="18" x14ac:dyDescent="0.4">
      <c r="B31" s="245">
        <v>27</v>
      </c>
      <c r="C31" s="178" t="s">
        <v>206</v>
      </c>
      <c r="D31" s="104" t="s">
        <v>176</v>
      </c>
      <c r="E31" s="37" t="s">
        <v>106</v>
      </c>
      <c r="F31" s="673">
        <f t="shared" si="1"/>
        <v>11.5</v>
      </c>
      <c r="G31" s="668">
        <v>5.5</v>
      </c>
      <c r="H31" s="667">
        <v>6</v>
      </c>
      <c r="I31" s="676">
        <v>10</v>
      </c>
      <c r="J31" s="679">
        <f t="shared" si="2"/>
        <v>12</v>
      </c>
      <c r="K31" s="42">
        <f t="shared" si="3"/>
        <v>10.833333333333334</v>
      </c>
      <c r="L31" s="176" t="s">
        <v>206</v>
      </c>
      <c r="M31" s="702"/>
      <c r="N31" s="764"/>
      <c r="O31" s="798"/>
      <c r="P31" s="764"/>
      <c r="Q31" s="768"/>
      <c r="R31" s="145">
        <v>2</v>
      </c>
      <c r="S31" s="146"/>
      <c r="T31" s="147"/>
      <c r="U31" s="784"/>
      <c r="V31" s="35">
        <f t="shared" si="0"/>
        <v>2</v>
      </c>
      <c r="W31" s="36"/>
      <c r="X31" s="248">
        <v>28</v>
      </c>
    </row>
    <row r="32" spans="2:24" ht="18" x14ac:dyDescent="0.4">
      <c r="B32" s="246">
        <v>28</v>
      </c>
      <c r="C32" s="178" t="s">
        <v>208</v>
      </c>
      <c r="D32" s="104" t="s">
        <v>177</v>
      </c>
      <c r="E32" s="37" t="s">
        <v>106</v>
      </c>
      <c r="F32" s="673">
        <f t="shared" si="1"/>
        <v>5.5</v>
      </c>
      <c r="G32" s="668">
        <v>1.5</v>
      </c>
      <c r="H32" s="667">
        <v>4</v>
      </c>
      <c r="I32" s="676">
        <v>13</v>
      </c>
      <c r="J32" s="679">
        <f t="shared" si="2"/>
        <v>22</v>
      </c>
      <c r="K32" s="42">
        <f t="shared" si="3"/>
        <v>12</v>
      </c>
      <c r="L32" s="176" t="s">
        <v>208</v>
      </c>
      <c r="M32" s="702">
        <v>2</v>
      </c>
      <c r="N32" s="764">
        <v>2</v>
      </c>
      <c r="O32" s="798">
        <v>2</v>
      </c>
      <c r="P32" s="804">
        <v>2</v>
      </c>
      <c r="Q32" s="768">
        <v>2</v>
      </c>
      <c r="R32" s="145">
        <v>2</v>
      </c>
      <c r="S32" s="146"/>
      <c r="T32" s="147"/>
      <c r="U32" s="784"/>
      <c r="V32" s="35">
        <f t="shared" si="0"/>
        <v>12</v>
      </c>
      <c r="W32" s="36"/>
      <c r="X32" s="248">
        <v>29</v>
      </c>
    </row>
    <row r="33" spans="2:24" ht="18" x14ac:dyDescent="0.4">
      <c r="B33" s="245">
        <v>29</v>
      </c>
      <c r="C33" s="178" t="s">
        <v>209</v>
      </c>
      <c r="D33" s="104" t="s">
        <v>178</v>
      </c>
      <c r="E33" s="37" t="s">
        <v>106</v>
      </c>
      <c r="F33" s="673">
        <f t="shared" si="1"/>
        <v>6.5</v>
      </c>
      <c r="G33" s="759">
        <v>3</v>
      </c>
      <c r="H33" s="758">
        <v>3.5</v>
      </c>
      <c r="I33" s="676">
        <v>14</v>
      </c>
      <c r="J33" s="679">
        <f t="shared" si="2"/>
        <v>16</v>
      </c>
      <c r="K33" s="42">
        <f t="shared" si="3"/>
        <v>11.833333333333334</v>
      </c>
      <c r="L33" s="176" t="s">
        <v>209</v>
      </c>
      <c r="M33" s="702"/>
      <c r="N33" s="764">
        <v>2</v>
      </c>
      <c r="O33" s="798">
        <v>2</v>
      </c>
      <c r="P33" s="764"/>
      <c r="Q33" s="768">
        <v>2</v>
      </c>
      <c r="R33" s="145"/>
      <c r="S33" s="146"/>
      <c r="T33" s="147"/>
      <c r="U33" s="784"/>
      <c r="V33" s="35">
        <f t="shared" si="0"/>
        <v>6</v>
      </c>
      <c r="W33" s="36"/>
      <c r="X33" s="248">
        <v>30</v>
      </c>
    </row>
    <row r="34" spans="2:24" ht="18" x14ac:dyDescent="0.4">
      <c r="B34" s="246">
        <v>30</v>
      </c>
      <c r="C34" s="178" t="s">
        <v>103</v>
      </c>
      <c r="D34" s="104" t="s">
        <v>179</v>
      </c>
      <c r="E34" s="37" t="s">
        <v>106</v>
      </c>
      <c r="F34" s="673">
        <f t="shared" si="1"/>
        <v>14.5</v>
      </c>
      <c r="G34" s="668">
        <v>6</v>
      </c>
      <c r="H34" s="667">
        <v>8.5</v>
      </c>
      <c r="I34" s="676">
        <v>20</v>
      </c>
      <c r="J34" s="679">
        <f t="shared" si="2"/>
        <v>24</v>
      </c>
      <c r="K34" s="42">
        <f t="shared" si="3"/>
        <v>18.833333333333332</v>
      </c>
      <c r="L34" s="176" t="s">
        <v>103</v>
      </c>
      <c r="M34" s="702">
        <v>3</v>
      </c>
      <c r="N34" s="764">
        <v>2</v>
      </c>
      <c r="O34" s="798">
        <v>2</v>
      </c>
      <c r="P34" s="764">
        <v>3</v>
      </c>
      <c r="Q34" s="768">
        <v>2</v>
      </c>
      <c r="R34" s="145">
        <v>2</v>
      </c>
      <c r="S34" s="146"/>
      <c r="T34" s="147"/>
      <c r="U34" s="784"/>
      <c r="V34" s="35">
        <f t="shared" si="0"/>
        <v>14</v>
      </c>
      <c r="W34" s="36"/>
      <c r="X34" s="248">
        <v>31</v>
      </c>
    </row>
    <row r="35" spans="2:24" ht="18" x14ac:dyDescent="0.4">
      <c r="B35" s="245">
        <v>31</v>
      </c>
      <c r="C35" s="178" t="s">
        <v>104</v>
      </c>
      <c r="D35" s="104" t="s">
        <v>180</v>
      </c>
      <c r="E35" s="34" t="s">
        <v>19</v>
      </c>
      <c r="F35" s="673">
        <f t="shared" si="1"/>
        <v>8</v>
      </c>
      <c r="G35" s="668">
        <v>4</v>
      </c>
      <c r="H35" s="667">
        <v>4</v>
      </c>
      <c r="I35" s="676">
        <v>5</v>
      </c>
      <c r="J35" s="679">
        <f t="shared" si="2"/>
        <v>15</v>
      </c>
      <c r="K35" s="42">
        <f t="shared" si="3"/>
        <v>7.666666666666667</v>
      </c>
      <c r="L35" s="176" t="s">
        <v>104</v>
      </c>
      <c r="M35" s="702"/>
      <c r="N35" s="764"/>
      <c r="O35" s="798">
        <v>2</v>
      </c>
      <c r="P35" s="764">
        <v>3</v>
      </c>
      <c r="Q35" s="768"/>
      <c r="R35" s="145"/>
      <c r="S35" s="146"/>
      <c r="T35" s="147"/>
      <c r="U35" s="784"/>
      <c r="V35" s="35">
        <f t="shared" si="0"/>
        <v>5</v>
      </c>
      <c r="W35" s="36"/>
      <c r="X35" s="248">
        <v>32</v>
      </c>
    </row>
    <row r="36" spans="2:24" ht="18" x14ac:dyDescent="0.4">
      <c r="B36" s="246">
        <v>32</v>
      </c>
      <c r="C36" s="178" t="s">
        <v>210</v>
      </c>
      <c r="D36" s="104" t="s">
        <v>181</v>
      </c>
      <c r="E36" s="37" t="s">
        <v>106</v>
      </c>
      <c r="F36" s="673">
        <f t="shared" si="1"/>
        <v>6</v>
      </c>
      <c r="G36" s="668">
        <v>1.5</v>
      </c>
      <c r="H36" s="667">
        <v>4.5</v>
      </c>
      <c r="I36" s="676">
        <v>5</v>
      </c>
      <c r="J36" s="679">
        <f t="shared" si="2"/>
        <v>13</v>
      </c>
      <c r="K36" s="42">
        <f t="shared" si="3"/>
        <v>6.666666666666667</v>
      </c>
      <c r="L36" s="176" t="s">
        <v>210</v>
      </c>
      <c r="M36" s="702"/>
      <c r="N36" s="764"/>
      <c r="O36" s="798">
        <v>2</v>
      </c>
      <c r="P36" s="764">
        <v>1</v>
      </c>
      <c r="Q36" s="768"/>
      <c r="R36" s="145"/>
      <c r="S36" s="146"/>
      <c r="T36" s="147"/>
      <c r="U36" s="784"/>
      <c r="V36" s="35">
        <f t="shared" si="0"/>
        <v>3</v>
      </c>
      <c r="W36" s="36"/>
      <c r="X36" s="248">
        <v>33</v>
      </c>
    </row>
    <row r="37" spans="2:24" ht="18.5" thickBot="1" x14ac:dyDescent="0.45">
      <c r="B37" s="245">
        <v>33</v>
      </c>
      <c r="C37" s="234" t="s">
        <v>211</v>
      </c>
      <c r="D37" s="235" t="s">
        <v>153</v>
      </c>
      <c r="E37" s="236" t="s">
        <v>105</v>
      </c>
      <c r="F37" s="673">
        <f t="shared" si="1"/>
        <v>8.5</v>
      </c>
      <c r="G37" s="670">
        <v>3</v>
      </c>
      <c r="H37" s="667">
        <v>5.5</v>
      </c>
      <c r="I37" s="755">
        <v>7</v>
      </c>
      <c r="J37" s="679">
        <f t="shared" si="2"/>
        <v>10</v>
      </c>
      <c r="K37" s="42">
        <f t="shared" si="3"/>
        <v>8</v>
      </c>
      <c r="L37" s="237" t="s">
        <v>211</v>
      </c>
      <c r="M37" s="703"/>
      <c r="N37" s="769"/>
      <c r="O37" s="798"/>
      <c r="P37" s="769"/>
      <c r="Q37" s="862"/>
      <c r="R37" s="238"/>
      <c r="S37" s="239"/>
      <c r="T37" s="240"/>
      <c r="U37" s="785"/>
      <c r="V37" s="35">
        <f t="shared" si="0"/>
        <v>0</v>
      </c>
      <c r="W37" s="38"/>
      <c r="X37" s="248">
        <v>34</v>
      </c>
    </row>
    <row r="38" spans="2:24" ht="16" thickBot="1" x14ac:dyDescent="0.4">
      <c r="B38" s="940" t="s">
        <v>442</v>
      </c>
      <c r="C38" s="941"/>
      <c r="D38" s="941"/>
      <c r="E38" s="941"/>
      <c r="F38" s="674">
        <f t="shared" ref="F38:K38" si="4">AVERAGE(F5:F37)</f>
        <v>69.333333333333329</v>
      </c>
      <c r="G38" s="665">
        <f t="shared" si="4"/>
        <v>3.3</v>
      </c>
      <c r="H38" s="671">
        <f t="shared" si="4"/>
        <v>5.5909090909090908</v>
      </c>
      <c r="I38" s="242">
        <f t="shared" si="4"/>
        <v>10.909090909090908</v>
      </c>
      <c r="J38" s="680">
        <f t="shared" si="4"/>
        <v>17.484848484848484</v>
      </c>
      <c r="K38" s="241">
        <f t="shared" si="4"/>
        <v>31.479797979797983</v>
      </c>
      <c r="L38" s="942"/>
      <c r="M38" s="942"/>
      <c r="N38" s="942"/>
      <c r="O38" s="942"/>
      <c r="P38" s="942"/>
      <c r="Q38" s="942"/>
      <c r="R38" s="942"/>
      <c r="S38" s="942"/>
      <c r="T38" s="942"/>
      <c r="U38" s="942"/>
      <c r="V38" s="942"/>
      <c r="W38" s="942"/>
      <c r="X38" s="249"/>
    </row>
    <row r="42" spans="2:24" ht="18" customHeight="1" x14ac:dyDescent="0.4"/>
  </sheetData>
  <sheetProtection selectLockedCells="1" selectUnlockedCells="1"/>
  <mergeCells count="5">
    <mergeCell ref="B2:W2"/>
    <mergeCell ref="B3:I3"/>
    <mergeCell ref="M3:U3"/>
    <mergeCell ref="B38:E38"/>
    <mergeCell ref="L38:W38"/>
  </mergeCells>
  <phoneticPr fontId="5" type="noConversion"/>
  <hyperlinks>
    <hyperlink ref="M3" r:id="rId1" display="Implication Trimestre 3" xr:uid="{FBD33B03-AE76-4AC4-B60A-FE0A9B666368}"/>
  </hyperlinks>
  <printOptions horizontalCentered="1" verticalCentered="1"/>
  <pageMargins left="0.23611111111111113" right="0.23611111111111113" top="0.74791666666666667" bottom="0.74791666666666667" header="0.51181102362204722" footer="0.51181102362204722"/>
  <pageSetup paperSize="9" firstPageNumber="0" orientation="landscape" horizontalDpi="300" verticalDpi="3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8CAD9-386E-48A0-A21C-1A9D9D3E7937}">
  <sheetPr>
    <pageSetUpPr fitToPage="1"/>
  </sheetPr>
  <dimension ref="C1:AG65"/>
  <sheetViews>
    <sheetView tabSelected="1" zoomScale="93" zoomScaleNormal="93" workbookViewId="0">
      <selection activeCell="G32" sqref="G32"/>
    </sheetView>
  </sheetViews>
  <sheetFormatPr baseColWidth="10" defaultColWidth="6.81640625" defaultRowHeight="12.5" x14ac:dyDescent="0.25"/>
  <cols>
    <col min="3" max="3" width="3.1796875" customWidth="1"/>
    <col min="4" max="4" width="15.453125" bestFit="1" customWidth="1"/>
    <col min="5" max="5" width="10.26953125" bestFit="1" customWidth="1"/>
    <col min="6" max="6" width="7.453125" customWidth="1"/>
    <col min="7" max="7" width="7" style="23" customWidth="1"/>
    <col min="10" max="10" width="8.1796875" bestFit="1" customWidth="1"/>
    <col min="11" max="11" width="9" customWidth="1"/>
    <col min="12" max="12" width="13.453125" style="638" bestFit="1" customWidth="1"/>
    <col min="13" max="13" width="2.81640625" style="39" customWidth="1"/>
    <col min="14" max="14" width="3.453125" customWidth="1"/>
    <col min="15" max="21" width="3" customWidth="1"/>
    <col min="22" max="22" width="4.7265625" customWidth="1"/>
    <col min="23" max="23" width="8.453125" customWidth="1"/>
    <col min="24" max="24" width="3" customWidth="1"/>
    <col min="25" max="252" width="11.1796875" customWidth="1"/>
    <col min="253" max="253" width="3.1796875" customWidth="1"/>
    <col min="254" max="255" width="11.1796875" customWidth="1"/>
    <col min="256" max="256" width="12.453125" customWidth="1"/>
    <col min="257" max="257" width="5.453125" customWidth="1"/>
  </cols>
  <sheetData>
    <row r="1" spans="3:24" ht="13" thickBot="1" x14ac:dyDescent="0.3"/>
    <row r="2" spans="3:24" ht="19" thickBot="1" x14ac:dyDescent="0.5">
      <c r="C2" s="152"/>
      <c r="D2" s="943" t="s">
        <v>546</v>
      </c>
      <c r="E2" s="943"/>
      <c r="F2" s="943"/>
      <c r="G2" s="943"/>
      <c r="H2" s="943"/>
      <c r="I2" s="943"/>
      <c r="J2" s="943"/>
      <c r="K2" s="153"/>
      <c r="L2" s="639"/>
      <c r="M2" s="944" t="s">
        <v>543</v>
      </c>
      <c r="N2" s="944"/>
      <c r="O2" s="944"/>
      <c r="P2" s="944"/>
      <c r="Q2" s="944"/>
      <c r="R2" s="944"/>
      <c r="S2" s="944"/>
      <c r="T2" s="944"/>
      <c r="U2" s="944"/>
      <c r="V2" s="153"/>
      <c r="W2" s="154"/>
    </row>
    <row r="3" spans="3:24" ht="15" thickBot="1" x14ac:dyDescent="0.35">
      <c r="C3" s="156"/>
      <c r="D3" s="157" t="s">
        <v>0</v>
      </c>
      <c r="E3" s="158"/>
      <c r="F3" s="159" t="s">
        <v>3</v>
      </c>
      <c r="G3" s="258" t="s">
        <v>545</v>
      </c>
      <c r="H3" s="259" t="s">
        <v>37</v>
      </c>
      <c r="I3" s="260" t="s">
        <v>38</v>
      </c>
      <c r="J3" s="261" t="s">
        <v>538</v>
      </c>
      <c r="K3" s="166" t="s">
        <v>20</v>
      </c>
      <c r="L3" s="640" t="s">
        <v>315</v>
      </c>
      <c r="M3" s="255" t="s">
        <v>5</v>
      </c>
      <c r="N3" s="160" t="s">
        <v>6</v>
      </c>
      <c r="O3" s="160" t="s">
        <v>7</v>
      </c>
      <c r="P3" s="160" t="s">
        <v>8</v>
      </c>
      <c r="Q3" s="161" t="s">
        <v>9</v>
      </c>
      <c r="R3" s="162" t="s">
        <v>10</v>
      </c>
      <c r="S3" s="163" t="s">
        <v>11</v>
      </c>
      <c r="T3" s="160" t="s">
        <v>12</v>
      </c>
      <c r="U3" s="256" t="s">
        <v>13</v>
      </c>
      <c r="V3" s="164" t="s">
        <v>21</v>
      </c>
      <c r="W3" s="165" t="s">
        <v>18</v>
      </c>
    </row>
    <row r="4" spans="3:24" ht="18" x14ac:dyDescent="0.4">
      <c r="C4" s="40">
        <v>1</v>
      </c>
      <c r="D4" s="109" t="s">
        <v>286</v>
      </c>
      <c r="E4" s="155" t="s">
        <v>280</v>
      </c>
      <c r="F4" s="41">
        <f t="shared" ref="F4:F35" si="0">+(10+V4-W4)</f>
        <v>10</v>
      </c>
      <c r="G4" s="972">
        <f t="shared" ref="G4:G34" si="1">+(H4+I4)</f>
        <v>4</v>
      </c>
      <c r="H4" s="786">
        <v>4</v>
      </c>
      <c r="I4" s="852"/>
      <c r="J4" s="914"/>
      <c r="K4" s="634">
        <f t="shared" ref="K4:K34" si="2">+(F4+G4*2+J4*3)/6</f>
        <v>3</v>
      </c>
      <c r="L4" s="641" t="s">
        <v>286</v>
      </c>
      <c r="M4" s="818"/>
      <c r="N4" s="819"/>
      <c r="O4" s="820"/>
      <c r="P4" s="820"/>
      <c r="Q4" s="820"/>
      <c r="R4" s="821"/>
      <c r="S4" s="822"/>
      <c r="T4" s="823"/>
      <c r="U4" s="824"/>
      <c r="V4" s="825">
        <f t="shared" ref="V4:V34" si="3">+(M4+N4+O4+P4+Q4+R4+S4+T4+U4)</f>
        <v>0</v>
      </c>
      <c r="W4" s="36"/>
      <c r="X4" s="43">
        <v>1</v>
      </c>
    </row>
    <row r="5" spans="3:24" ht="18" x14ac:dyDescent="0.4">
      <c r="C5" s="40">
        <v>2</v>
      </c>
      <c r="D5" s="109" t="s">
        <v>287</v>
      </c>
      <c r="E5" s="149" t="s">
        <v>260</v>
      </c>
      <c r="F5" s="41">
        <f t="shared" si="0"/>
        <v>16</v>
      </c>
      <c r="G5" s="257">
        <f t="shared" si="1"/>
        <v>8</v>
      </c>
      <c r="H5" s="787">
        <v>6</v>
      </c>
      <c r="I5" s="632">
        <v>2</v>
      </c>
      <c r="J5" s="635">
        <v>8</v>
      </c>
      <c r="K5" s="634">
        <f t="shared" si="2"/>
        <v>9.3333333333333339</v>
      </c>
      <c r="L5" s="642" t="s">
        <v>287</v>
      </c>
      <c r="M5" s="826"/>
      <c r="N5" s="827">
        <v>2</v>
      </c>
      <c r="O5" s="828"/>
      <c r="P5" s="828">
        <v>2</v>
      </c>
      <c r="Q5" s="863">
        <v>2</v>
      </c>
      <c r="R5" s="830"/>
      <c r="S5" s="829"/>
      <c r="T5" s="831"/>
      <c r="U5" s="832"/>
      <c r="V5" s="825">
        <f t="shared" si="3"/>
        <v>6</v>
      </c>
      <c r="W5" s="36"/>
      <c r="X5" s="43">
        <v>2</v>
      </c>
    </row>
    <row r="6" spans="3:24" ht="18" x14ac:dyDescent="0.4">
      <c r="C6" s="40">
        <v>3</v>
      </c>
      <c r="D6" s="109" t="s">
        <v>288</v>
      </c>
      <c r="E6" s="149" t="s">
        <v>261</v>
      </c>
      <c r="F6" s="41">
        <f t="shared" si="0"/>
        <v>10</v>
      </c>
      <c r="G6" s="257">
        <f t="shared" si="1"/>
        <v>12.5</v>
      </c>
      <c r="H6" s="787">
        <v>7</v>
      </c>
      <c r="I6" s="632">
        <v>5.5</v>
      </c>
      <c r="J6" s="635">
        <v>13</v>
      </c>
      <c r="K6" s="634">
        <f t="shared" si="2"/>
        <v>12.333333333333334</v>
      </c>
      <c r="L6" s="642" t="s">
        <v>434</v>
      </c>
      <c r="M6" s="833"/>
      <c r="N6" s="827"/>
      <c r="O6" s="828"/>
      <c r="P6" s="828"/>
      <c r="Q6" s="863"/>
      <c r="R6" s="830"/>
      <c r="S6" s="829"/>
      <c r="T6" s="831"/>
      <c r="U6" s="832"/>
      <c r="V6" s="825">
        <f t="shared" si="3"/>
        <v>0</v>
      </c>
      <c r="W6" s="36"/>
      <c r="X6" s="43">
        <v>3</v>
      </c>
    </row>
    <row r="7" spans="3:24" ht="18" x14ac:dyDescent="0.4">
      <c r="C7" s="40">
        <v>4</v>
      </c>
      <c r="D7" s="109" t="s">
        <v>289</v>
      </c>
      <c r="E7" s="149" t="s">
        <v>262</v>
      </c>
      <c r="F7" s="41">
        <f t="shared" si="0"/>
        <v>10</v>
      </c>
      <c r="G7" s="257">
        <f t="shared" si="1"/>
        <v>11</v>
      </c>
      <c r="H7" s="787">
        <v>6</v>
      </c>
      <c r="I7" s="632">
        <v>5</v>
      </c>
      <c r="J7" s="635">
        <v>9</v>
      </c>
      <c r="K7" s="634">
        <f t="shared" si="2"/>
        <v>9.8333333333333339</v>
      </c>
      <c r="L7" s="642" t="s">
        <v>289</v>
      </c>
      <c r="M7" s="833"/>
      <c r="N7" s="827"/>
      <c r="O7" s="828"/>
      <c r="P7" s="828"/>
      <c r="Q7" s="863"/>
      <c r="R7" s="830"/>
      <c r="S7" s="829"/>
      <c r="T7" s="831"/>
      <c r="U7" s="832"/>
      <c r="V7" s="825">
        <f t="shared" si="3"/>
        <v>0</v>
      </c>
      <c r="W7" s="36"/>
      <c r="X7" s="43">
        <v>4</v>
      </c>
    </row>
    <row r="8" spans="3:24" ht="18" x14ac:dyDescent="0.4">
      <c r="C8" s="40">
        <v>5</v>
      </c>
      <c r="D8" s="109" t="s">
        <v>290</v>
      </c>
      <c r="E8" s="149" t="s">
        <v>263</v>
      </c>
      <c r="F8" s="41">
        <f t="shared" si="0"/>
        <v>16</v>
      </c>
      <c r="G8" s="257">
        <f t="shared" si="1"/>
        <v>7</v>
      </c>
      <c r="H8" s="787">
        <v>4</v>
      </c>
      <c r="I8" s="632">
        <v>3</v>
      </c>
      <c r="J8" s="635">
        <v>10</v>
      </c>
      <c r="K8" s="634">
        <f t="shared" si="2"/>
        <v>10</v>
      </c>
      <c r="L8" s="642" t="s">
        <v>290</v>
      </c>
      <c r="M8" s="833"/>
      <c r="N8" s="827"/>
      <c r="O8" s="828"/>
      <c r="P8" s="828">
        <v>2</v>
      </c>
      <c r="Q8" s="863">
        <v>2</v>
      </c>
      <c r="R8" s="830">
        <v>2</v>
      </c>
      <c r="S8" s="829"/>
      <c r="T8" s="831"/>
      <c r="U8" s="832"/>
      <c r="V8" s="825">
        <f t="shared" si="3"/>
        <v>6</v>
      </c>
      <c r="W8" s="36"/>
      <c r="X8" s="43">
        <v>5</v>
      </c>
    </row>
    <row r="9" spans="3:24" ht="18" x14ac:dyDescent="0.4">
      <c r="C9" s="40">
        <v>6</v>
      </c>
      <c r="D9" s="109" t="s">
        <v>291</v>
      </c>
      <c r="E9" s="149" t="s">
        <v>264</v>
      </c>
      <c r="F9" s="41">
        <f t="shared" si="0"/>
        <v>16</v>
      </c>
      <c r="G9" s="972">
        <f t="shared" si="1"/>
        <v>4.5</v>
      </c>
      <c r="H9" s="789"/>
      <c r="I9" s="632">
        <v>4.5</v>
      </c>
      <c r="J9" s="635">
        <v>13</v>
      </c>
      <c r="K9" s="634">
        <f t="shared" si="2"/>
        <v>10.666666666666666</v>
      </c>
      <c r="L9" s="642" t="s">
        <v>291</v>
      </c>
      <c r="M9" s="833"/>
      <c r="N9" s="827"/>
      <c r="O9" s="828"/>
      <c r="P9" s="834">
        <v>2</v>
      </c>
      <c r="Q9" s="863">
        <v>2</v>
      </c>
      <c r="R9" s="830">
        <v>2</v>
      </c>
      <c r="S9" s="829"/>
      <c r="T9" s="831"/>
      <c r="U9" s="832"/>
      <c r="V9" s="825">
        <f t="shared" si="3"/>
        <v>6</v>
      </c>
      <c r="W9" s="36"/>
      <c r="X9" s="43">
        <v>6</v>
      </c>
    </row>
    <row r="10" spans="3:24" ht="15.75" customHeight="1" x14ac:dyDescent="0.4">
      <c r="C10" s="40">
        <v>7</v>
      </c>
      <c r="D10" s="109" t="s">
        <v>292</v>
      </c>
      <c r="E10" s="319" t="s">
        <v>279</v>
      </c>
      <c r="F10" s="41">
        <f t="shared" si="0"/>
        <v>10</v>
      </c>
      <c r="G10" s="972">
        <f t="shared" si="1"/>
        <v>5.5</v>
      </c>
      <c r="H10" s="787">
        <v>5.5</v>
      </c>
      <c r="I10" s="851"/>
      <c r="J10" s="971"/>
      <c r="K10" s="634">
        <f t="shared" si="2"/>
        <v>3.5</v>
      </c>
      <c r="L10" s="642" t="s">
        <v>292</v>
      </c>
      <c r="M10" s="833"/>
      <c r="N10" s="827"/>
      <c r="O10" s="828"/>
      <c r="P10" s="828"/>
      <c r="Q10" s="863"/>
      <c r="R10" s="830"/>
      <c r="S10" s="829"/>
      <c r="T10" s="831"/>
      <c r="U10" s="832"/>
      <c r="V10" s="825">
        <f t="shared" si="3"/>
        <v>0</v>
      </c>
      <c r="W10" s="36"/>
      <c r="X10" s="43">
        <v>7</v>
      </c>
    </row>
    <row r="11" spans="3:24" ht="18" x14ac:dyDescent="0.4">
      <c r="C11" s="40">
        <v>8</v>
      </c>
      <c r="D11" s="109" t="s">
        <v>293</v>
      </c>
      <c r="E11" s="149" t="s">
        <v>265</v>
      </c>
      <c r="F11" s="41">
        <f t="shared" si="0"/>
        <v>23</v>
      </c>
      <c r="G11" s="257">
        <f t="shared" si="1"/>
        <v>17</v>
      </c>
      <c r="H11" s="787">
        <v>9.5</v>
      </c>
      <c r="I11" s="632">
        <v>7.5</v>
      </c>
      <c r="J11" s="635">
        <v>15</v>
      </c>
      <c r="K11" s="634">
        <f t="shared" si="2"/>
        <v>17</v>
      </c>
      <c r="L11" s="642" t="s">
        <v>293</v>
      </c>
      <c r="M11" s="833">
        <v>3</v>
      </c>
      <c r="N11" s="827">
        <v>2</v>
      </c>
      <c r="O11" s="828">
        <v>2</v>
      </c>
      <c r="P11" s="828">
        <v>2</v>
      </c>
      <c r="Q11" s="863">
        <v>2</v>
      </c>
      <c r="R11" s="830">
        <v>2</v>
      </c>
      <c r="S11" s="829"/>
      <c r="T11" s="831"/>
      <c r="U11" s="832"/>
      <c r="V11" s="825">
        <f t="shared" si="3"/>
        <v>13</v>
      </c>
      <c r="W11" s="36"/>
      <c r="X11" s="43">
        <v>8</v>
      </c>
    </row>
    <row r="12" spans="3:24" ht="18" x14ac:dyDescent="0.4">
      <c r="C12" s="40">
        <v>9</v>
      </c>
      <c r="D12" s="109" t="s">
        <v>294</v>
      </c>
      <c r="E12" s="149" t="s">
        <v>87</v>
      </c>
      <c r="F12" s="41">
        <f t="shared" si="0"/>
        <v>21</v>
      </c>
      <c r="G12" s="257">
        <f t="shared" si="1"/>
        <v>14.5</v>
      </c>
      <c r="H12" s="787">
        <v>7</v>
      </c>
      <c r="I12" s="632">
        <v>7.5</v>
      </c>
      <c r="J12" s="635">
        <v>11</v>
      </c>
      <c r="K12" s="634">
        <f t="shared" si="2"/>
        <v>13.833333333333334</v>
      </c>
      <c r="L12" s="642" t="s">
        <v>294</v>
      </c>
      <c r="M12" s="833">
        <v>3</v>
      </c>
      <c r="N12" s="827">
        <v>2</v>
      </c>
      <c r="O12" s="828">
        <v>2</v>
      </c>
      <c r="P12" s="828">
        <v>2</v>
      </c>
      <c r="Q12" s="863">
        <v>2</v>
      </c>
      <c r="R12" s="830"/>
      <c r="S12" s="829"/>
      <c r="T12" s="831"/>
      <c r="U12" s="832"/>
      <c r="V12" s="825">
        <f t="shared" si="3"/>
        <v>11</v>
      </c>
      <c r="W12" s="36"/>
      <c r="X12" s="43">
        <v>9</v>
      </c>
    </row>
    <row r="13" spans="3:24" ht="18" x14ac:dyDescent="0.4">
      <c r="C13" s="40">
        <v>10</v>
      </c>
      <c r="D13" s="109" t="s">
        <v>295</v>
      </c>
      <c r="E13" s="149" t="s">
        <v>112</v>
      </c>
      <c r="F13" s="41">
        <f t="shared" si="0"/>
        <v>20</v>
      </c>
      <c r="G13" s="257">
        <f t="shared" si="1"/>
        <v>11</v>
      </c>
      <c r="H13" s="787">
        <v>8.5</v>
      </c>
      <c r="I13" s="632">
        <v>2.5</v>
      </c>
      <c r="J13" s="635">
        <v>16</v>
      </c>
      <c r="K13" s="634">
        <f t="shared" si="2"/>
        <v>15</v>
      </c>
      <c r="L13" s="642" t="s">
        <v>295</v>
      </c>
      <c r="M13" s="833">
        <v>2</v>
      </c>
      <c r="N13" s="827">
        <v>2</v>
      </c>
      <c r="O13" s="828">
        <v>2</v>
      </c>
      <c r="P13" s="828">
        <v>2</v>
      </c>
      <c r="Q13" s="863">
        <v>2</v>
      </c>
      <c r="R13" s="830"/>
      <c r="S13" s="829"/>
      <c r="T13" s="831"/>
      <c r="U13" s="832"/>
      <c r="V13" s="825">
        <f t="shared" si="3"/>
        <v>10</v>
      </c>
      <c r="W13" s="36"/>
      <c r="X13" s="43">
        <v>10</v>
      </c>
    </row>
    <row r="14" spans="3:24" ht="18" x14ac:dyDescent="0.4">
      <c r="C14" s="40">
        <v>11</v>
      </c>
      <c r="D14" s="109" t="s">
        <v>296</v>
      </c>
      <c r="E14" s="149" t="s">
        <v>266</v>
      </c>
      <c r="F14" s="41">
        <f t="shared" si="0"/>
        <v>22</v>
      </c>
      <c r="G14" s="257">
        <f t="shared" si="1"/>
        <v>15.5</v>
      </c>
      <c r="H14" s="855">
        <v>7</v>
      </c>
      <c r="I14" s="854">
        <v>8.5</v>
      </c>
      <c r="J14" s="635">
        <v>11</v>
      </c>
      <c r="K14" s="634">
        <f t="shared" si="2"/>
        <v>14.333333333333334</v>
      </c>
      <c r="L14" s="642" t="s">
        <v>296</v>
      </c>
      <c r="M14" s="833">
        <v>2</v>
      </c>
      <c r="N14" s="827">
        <v>2</v>
      </c>
      <c r="O14" s="828">
        <v>2</v>
      </c>
      <c r="P14" s="828">
        <v>2</v>
      </c>
      <c r="Q14" s="863">
        <v>2</v>
      </c>
      <c r="R14" s="830">
        <v>2</v>
      </c>
      <c r="S14" s="829"/>
      <c r="T14" s="831"/>
      <c r="U14" s="832"/>
      <c r="V14" s="825">
        <f t="shared" si="3"/>
        <v>12</v>
      </c>
      <c r="W14" s="36"/>
      <c r="X14" s="43">
        <v>11</v>
      </c>
    </row>
    <row r="15" spans="3:24" ht="18" x14ac:dyDescent="0.4">
      <c r="C15" s="40">
        <v>12</v>
      </c>
      <c r="D15" s="109" t="s">
        <v>430</v>
      </c>
      <c r="E15" s="149" t="s">
        <v>429</v>
      </c>
      <c r="F15" s="41">
        <f t="shared" si="0"/>
        <v>16</v>
      </c>
      <c r="G15" s="257">
        <f t="shared" si="1"/>
        <v>10</v>
      </c>
      <c r="H15" s="787">
        <v>7</v>
      </c>
      <c r="I15" s="632">
        <v>3</v>
      </c>
      <c r="J15" s="635">
        <v>19</v>
      </c>
      <c r="K15" s="634">
        <f t="shared" si="2"/>
        <v>15.5</v>
      </c>
      <c r="L15" s="642" t="s">
        <v>430</v>
      </c>
      <c r="M15" s="833"/>
      <c r="N15" s="827">
        <v>2</v>
      </c>
      <c r="O15" s="828"/>
      <c r="P15" s="828"/>
      <c r="Q15" s="864">
        <v>2</v>
      </c>
      <c r="R15" s="830">
        <v>2</v>
      </c>
      <c r="S15" s="829"/>
      <c r="T15" s="831"/>
      <c r="U15" s="832"/>
      <c r="V15" s="825">
        <f t="shared" si="3"/>
        <v>6</v>
      </c>
      <c r="W15" s="36"/>
      <c r="X15" s="43"/>
    </row>
    <row r="16" spans="3:24" ht="18" x14ac:dyDescent="0.4">
      <c r="C16" s="40">
        <v>13</v>
      </c>
      <c r="D16" s="109" t="s">
        <v>297</v>
      </c>
      <c r="E16" s="149" t="s">
        <v>267</v>
      </c>
      <c r="F16" s="41">
        <f t="shared" si="0"/>
        <v>10</v>
      </c>
      <c r="G16" s="257">
        <f t="shared" si="1"/>
        <v>9.5</v>
      </c>
      <c r="H16" s="787">
        <v>6</v>
      </c>
      <c r="I16" s="632">
        <v>3.5</v>
      </c>
      <c r="J16" s="636">
        <v>7</v>
      </c>
      <c r="K16" s="634">
        <f t="shared" si="2"/>
        <v>8.3333333333333339</v>
      </c>
      <c r="L16" s="642" t="s">
        <v>297</v>
      </c>
      <c r="M16" s="833"/>
      <c r="N16" s="827"/>
      <c r="O16" s="828"/>
      <c r="P16" s="828"/>
      <c r="Q16" s="863"/>
      <c r="R16" s="830"/>
      <c r="S16" s="829"/>
      <c r="T16" s="831"/>
      <c r="U16" s="832"/>
      <c r="V16" s="825">
        <f t="shared" si="3"/>
        <v>0</v>
      </c>
      <c r="W16" s="36"/>
      <c r="X16" s="43">
        <v>12</v>
      </c>
    </row>
    <row r="17" spans="3:24" ht="18" x14ac:dyDescent="0.4">
      <c r="C17" s="40">
        <v>14</v>
      </c>
      <c r="D17" s="109" t="s">
        <v>298</v>
      </c>
      <c r="E17" s="149" t="s">
        <v>268</v>
      </c>
      <c r="F17" s="41">
        <f t="shared" si="0"/>
        <v>21</v>
      </c>
      <c r="G17" s="257">
        <f t="shared" si="1"/>
        <v>9</v>
      </c>
      <c r="H17" s="787">
        <v>4</v>
      </c>
      <c r="I17" s="632">
        <v>5</v>
      </c>
      <c r="J17" s="635">
        <v>11</v>
      </c>
      <c r="K17" s="634">
        <f t="shared" si="2"/>
        <v>12</v>
      </c>
      <c r="L17" s="642" t="s">
        <v>298</v>
      </c>
      <c r="M17" s="833">
        <v>3</v>
      </c>
      <c r="N17" s="827">
        <v>2</v>
      </c>
      <c r="O17" s="828">
        <v>2</v>
      </c>
      <c r="P17" s="828">
        <v>2</v>
      </c>
      <c r="Q17" s="863"/>
      <c r="R17" s="830">
        <v>2</v>
      </c>
      <c r="S17" s="835"/>
      <c r="T17" s="831"/>
      <c r="U17" s="832"/>
      <c r="V17" s="825">
        <f t="shared" si="3"/>
        <v>11</v>
      </c>
      <c r="W17" s="36"/>
      <c r="X17" s="43">
        <v>13</v>
      </c>
    </row>
    <row r="18" spans="3:24" ht="18" x14ac:dyDescent="0.4">
      <c r="C18" s="40">
        <v>15</v>
      </c>
      <c r="D18" s="109" t="s">
        <v>299</v>
      </c>
      <c r="E18" s="149" t="s">
        <v>269</v>
      </c>
      <c r="F18" s="41">
        <f t="shared" si="0"/>
        <v>18</v>
      </c>
      <c r="G18" s="257">
        <f t="shared" si="1"/>
        <v>9</v>
      </c>
      <c r="H18" s="787">
        <v>4</v>
      </c>
      <c r="I18" s="632">
        <v>5</v>
      </c>
      <c r="J18" s="635">
        <v>9</v>
      </c>
      <c r="K18" s="634">
        <f t="shared" si="2"/>
        <v>10.5</v>
      </c>
      <c r="L18" s="642" t="s">
        <v>299</v>
      </c>
      <c r="M18" s="833"/>
      <c r="N18" s="827">
        <v>2</v>
      </c>
      <c r="O18" s="834">
        <v>2</v>
      </c>
      <c r="P18" s="828">
        <v>2</v>
      </c>
      <c r="Q18" s="863">
        <v>2</v>
      </c>
      <c r="R18" s="830"/>
      <c r="S18" s="829"/>
      <c r="T18" s="831"/>
      <c r="U18" s="836"/>
      <c r="V18" s="825">
        <f t="shared" si="3"/>
        <v>8</v>
      </c>
      <c r="W18" s="36"/>
      <c r="X18" s="43">
        <v>14</v>
      </c>
    </row>
    <row r="19" spans="3:24" ht="18" x14ac:dyDescent="0.4">
      <c r="C19" s="40">
        <v>16</v>
      </c>
      <c r="D19" s="109" t="s">
        <v>300</v>
      </c>
      <c r="E19" s="150" t="s">
        <v>270</v>
      </c>
      <c r="F19" s="41">
        <f t="shared" si="0"/>
        <v>21</v>
      </c>
      <c r="G19" s="257">
        <f t="shared" si="1"/>
        <v>15</v>
      </c>
      <c r="H19" s="787">
        <v>7.5</v>
      </c>
      <c r="I19" s="632">
        <v>7.5</v>
      </c>
      <c r="J19" s="635">
        <v>11</v>
      </c>
      <c r="K19" s="634">
        <f t="shared" si="2"/>
        <v>14</v>
      </c>
      <c r="L19" s="642" t="s">
        <v>300</v>
      </c>
      <c r="M19" s="833">
        <v>3</v>
      </c>
      <c r="N19" s="827">
        <v>2</v>
      </c>
      <c r="O19" s="828">
        <v>2</v>
      </c>
      <c r="P19" s="828">
        <v>2</v>
      </c>
      <c r="Q19" s="863"/>
      <c r="R19" s="830">
        <v>2</v>
      </c>
      <c r="S19" s="829"/>
      <c r="T19" s="831"/>
      <c r="U19" s="832"/>
      <c r="V19" s="825">
        <f t="shared" si="3"/>
        <v>11</v>
      </c>
      <c r="W19" s="36"/>
      <c r="X19" s="43">
        <v>15</v>
      </c>
    </row>
    <row r="20" spans="3:24" ht="18" x14ac:dyDescent="0.4">
      <c r="C20" s="40">
        <v>17</v>
      </c>
      <c r="D20" s="109" t="s">
        <v>301</v>
      </c>
      <c r="E20" s="149" t="s">
        <v>269</v>
      </c>
      <c r="F20" s="41">
        <f t="shared" si="0"/>
        <v>23</v>
      </c>
      <c r="G20" s="257">
        <f t="shared" si="1"/>
        <v>14.5</v>
      </c>
      <c r="H20" s="787">
        <v>8.5</v>
      </c>
      <c r="I20" s="632">
        <v>6</v>
      </c>
      <c r="J20" s="635">
        <v>12</v>
      </c>
      <c r="K20" s="634">
        <f t="shared" si="2"/>
        <v>14.666666666666666</v>
      </c>
      <c r="L20" s="642" t="s">
        <v>301</v>
      </c>
      <c r="M20" s="837">
        <v>3</v>
      </c>
      <c r="N20" s="827">
        <v>2</v>
      </c>
      <c r="O20" s="828">
        <v>2</v>
      </c>
      <c r="P20" s="828">
        <v>2</v>
      </c>
      <c r="Q20" s="863">
        <v>2</v>
      </c>
      <c r="R20" s="830">
        <v>2</v>
      </c>
      <c r="S20" s="829"/>
      <c r="T20" s="831"/>
      <c r="U20" s="832"/>
      <c r="V20" s="825">
        <f t="shared" si="3"/>
        <v>13</v>
      </c>
      <c r="W20" s="36"/>
      <c r="X20" s="43">
        <v>16</v>
      </c>
    </row>
    <row r="21" spans="3:24" ht="18" x14ac:dyDescent="0.4">
      <c r="C21" s="40">
        <v>18</v>
      </c>
      <c r="D21" s="109" t="s">
        <v>302</v>
      </c>
      <c r="E21" s="149" t="s">
        <v>271</v>
      </c>
      <c r="F21" s="41">
        <f t="shared" si="0"/>
        <v>20</v>
      </c>
      <c r="G21" s="257">
        <f t="shared" si="1"/>
        <v>11</v>
      </c>
      <c r="H21" s="787">
        <v>5.5</v>
      </c>
      <c r="I21" s="632">
        <v>5.5</v>
      </c>
      <c r="J21" s="635">
        <v>17</v>
      </c>
      <c r="K21" s="634">
        <f t="shared" si="2"/>
        <v>15.5</v>
      </c>
      <c r="L21" s="642" t="s">
        <v>302</v>
      </c>
      <c r="M21" s="833">
        <v>2</v>
      </c>
      <c r="N21" s="827">
        <v>2</v>
      </c>
      <c r="O21" s="828">
        <v>2</v>
      </c>
      <c r="P21" s="828">
        <v>2</v>
      </c>
      <c r="Q21" s="863">
        <v>2</v>
      </c>
      <c r="R21" s="830"/>
      <c r="S21" s="829"/>
      <c r="T21" s="831"/>
      <c r="U21" s="832"/>
      <c r="V21" s="825">
        <f t="shared" si="3"/>
        <v>10</v>
      </c>
      <c r="W21" s="36"/>
      <c r="X21" s="43">
        <v>17</v>
      </c>
    </row>
    <row r="22" spans="3:24" ht="18" x14ac:dyDescent="0.4">
      <c r="C22" s="40">
        <v>19</v>
      </c>
      <c r="D22" s="109" t="s">
        <v>303</v>
      </c>
      <c r="E22" s="149" t="s">
        <v>86</v>
      </c>
      <c r="F22" s="41">
        <f t="shared" si="0"/>
        <v>18</v>
      </c>
      <c r="G22" s="257">
        <f t="shared" si="1"/>
        <v>10.5</v>
      </c>
      <c r="H22" s="787">
        <v>5.5</v>
      </c>
      <c r="I22" s="632">
        <v>5</v>
      </c>
      <c r="J22" s="635">
        <v>6</v>
      </c>
      <c r="K22" s="634">
        <f t="shared" si="2"/>
        <v>9.5</v>
      </c>
      <c r="L22" s="642" t="s">
        <v>303</v>
      </c>
      <c r="M22" s="833">
        <v>2</v>
      </c>
      <c r="N22" s="827">
        <v>2</v>
      </c>
      <c r="O22" s="828">
        <v>2</v>
      </c>
      <c r="P22" s="828">
        <v>2</v>
      </c>
      <c r="Q22" s="863"/>
      <c r="R22" s="830"/>
      <c r="S22" s="829"/>
      <c r="T22" s="831"/>
      <c r="U22" s="832"/>
      <c r="V22" s="825">
        <f t="shared" si="3"/>
        <v>8</v>
      </c>
      <c r="W22" s="36"/>
      <c r="X22" s="43">
        <v>18</v>
      </c>
    </row>
    <row r="23" spans="3:24" ht="18" x14ac:dyDescent="0.4">
      <c r="C23" s="40">
        <v>20</v>
      </c>
      <c r="D23" s="109" t="s">
        <v>304</v>
      </c>
      <c r="E23" s="149" t="s">
        <v>272</v>
      </c>
      <c r="F23" s="41">
        <f t="shared" si="0"/>
        <v>23</v>
      </c>
      <c r="G23" s="257">
        <f t="shared" si="1"/>
        <v>13</v>
      </c>
      <c r="H23" s="855">
        <v>7</v>
      </c>
      <c r="I23" s="854">
        <v>6</v>
      </c>
      <c r="J23" s="635">
        <v>13</v>
      </c>
      <c r="K23" s="634">
        <f t="shared" si="2"/>
        <v>14.666666666666666</v>
      </c>
      <c r="L23" s="642" t="s">
        <v>316</v>
      </c>
      <c r="M23" s="833">
        <v>3</v>
      </c>
      <c r="N23" s="838">
        <v>2</v>
      </c>
      <c r="O23" s="828">
        <v>2</v>
      </c>
      <c r="P23" s="828">
        <v>2</v>
      </c>
      <c r="Q23" s="863">
        <v>2</v>
      </c>
      <c r="R23" s="830">
        <v>2</v>
      </c>
      <c r="S23" s="829"/>
      <c r="T23" s="831"/>
      <c r="U23" s="832"/>
      <c r="V23" s="825">
        <f t="shared" si="3"/>
        <v>13</v>
      </c>
      <c r="W23" s="36"/>
      <c r="X23" s="43">
        <v>19</v>
      </c>
    </row>
    <row r="24" spans="3:24" ht="18" x14ac:dyDescent="0.4">
      <c r="C24" s="40">
        <v>21</v>
      </c>
      <c r="D24" s="109" t="s">
        <v>305</v>
      </c>
      <c r="E24" s="149" t="s">
        <v>273</v>
      </c>
      <c r="F24" s="41">
        <f t="shared" si="0"/>
        <v>19</v>
      </c>
      <c r="G24" s="257">
        <f t="shared" si="1"/>
        <v>8</v>
      </c>
      <c r="H24" s="787">
        <v>6</v>
      </c>
      <c r="I24" s="632">
        <v>2</v>
      </c>
      <c r="J24" s="635">
        <v>15</v>
      </c>
      <c r="K24" s="634">
        <f t="shared" si="2"/>
        <v>13.333333333333334</v>
      </c>
      <c r="L24" s="642" t="s">
        <v>305</v>
      </c>
      <c r="M24" s="833">
        <v>3</v>
      </c>
      <c r="N24" s="827">
        <v>2</v>
      </c>
      <c r="O24" s="828">
        <v>2</v>
      </c>
      <c r="P24" s="828"/>
      <c r="Q24" s="865">
        <v>2</v>
      </c>
      <c r="R24" s="830"/>
      <c r="S24" s="829"/>
      <c r="T24" s="831"/>
      <c r="U24" s="832"/>
      <c r="V24" s="825">
        <f t="shared" si="3"/>
        <v>9</v>
      </c>
      <c r="W24" s="36"/>
      <c r="X24" s="43">
        <v>20</v>
      </c>
    </row>
    <row r="25" spans="3:24" ht="18" x14ac:dyDescent="0.4">
      <c r="C25" s="40">
        <v>22</v>
      </c>
      <c r="D25" s="109" t="s">
        <v>306</v>
      </c>
      <c r="E25" s="149" t="s">
        <v>274</v>
      </c>
      <c r="F25" s="41">
        <f t="shared" si="0"/>
        <v>20</v>
      </c>
      <c r="G25" s="257">
        <f t="shared" si="1"/>
        <v>11.5</v>
      </c>
      <c r="H25" s="855">
        <v>4.5</v>
      </c>
      <c r="I25" s="854">
        <v>7</v>
      </c>
      <c r="J25" s="635">
        <v>11</v>
      </c>
      <c r="K25" s="634">
        <f t="shared" si="2"/>
        <v>12.666666666666666</v>
      </c>
      <c r="L25" s="642" t="s">
        <v>306</v>
      </c>
      <c r="M25" s="826">
        <v>2</v>
      </c>
      <c r="N25" s="839">
        <v>2</v>
      </c>
      <c r="O25" s="840">
        <v>2</v>
      </c>
      <c r="P25" s="840">
        <v>2</v>
      </c>
      <c r="Q25" s="863">
        <v>2</v>
      </c>
      <c r="R25" s="841"/>
      <c r="S25" s="829"/>
      <c r="T25" s="842"/>
      <c r="U25" s="832"/>
      <c r="V25" s="825">
        <f t="shared" si="3"/>
        <v>10</v>
      </c>
      <c r="W25" s="36"/>
      <c r="X25" s="43">
        <v>21</v>
      </c>
    </row>
    <row r="26" spans="3:24" ht="18" x14ac:dyDescent="0.4">
      <c r="C26" s="40">
        <v>23</v>
      </c>
      <c r="D26" s="109" t="s">
        <v>307</v>
      </c>
      <c r="E26" s="149" t="s">
        <v>275</v>
      </c>
      <c r="F26" s="41">
        <f t="shared" si="0"/>
        <v>16</v>
      </c>
      <c r="G26" s="257">
        <f t="shared" si="1"/>
        <v>13.5</v>
      </c>
      <c r="H26" s="787">
        <v>6</v>
      </c>
      <c r="I26" s="632">
        <v>7.5</v>
      </c>
      <c r="J26" s="635">
        <v>14</v>
      </c>
      <c r="K26" s="634">
        <f t="shared" si="2"/>
        <v>14.166666666666666</v>
      </c>
      <c r="L26" s="642" t="s">
        <v>307</v>
      </c>
      <c r="M26" s="833"/>
      <c r="N26" s="839"/>
      <c r="O26" s="840">
        <v>2</v>
      </c>
      <c r="P26" s="840">
        <v>2</v>
      </c>
      <c r="Q26" s="863"/>
      <c r="R26" s="841">
        <v>2</v>
      </c>
      <c r="S26" s="829"/>
      <c r="T26" s="842"/>
      <c r="U26" s="832"/>
      <c r="V26" s="825">
        <f t="shared" si="3"/>
        <v>6</v>
      </c>
      <c r="W26" s="36"/>
      <c r="X26" s="43">
        <v>22</v>
      </c>
    </row>
    <row r="27" spans="3:24" ht="18" x14ac:dyDescent="0.4">
      <c r="C27" s="40">
        <v>24</v>
      </c>
      <c r="D27" s="109" t="s">
        <v>308</v>
      </c>
      <c r="E27" s="149" t="s">
        <v>276</v>
      </c>
      <c r="F27" s="41">
        <f t="shared" si="0"/>
        <v>18</v>
      </c>
      <c r="G27" s="257">
        <f t="shared" si="1"/>
        <v>13.5</v>
      </c>
      <c r="H27" s="787">
        <v>7.5</v>
      </c>
      <c r="I27" s="632">
        <v>6</v>
      </c>
      <c r="J27" s="635">
        <v>18</v>
      </c>
      <c r="K27" s="634">
        <f t="shared" si="2"/>
        <v>16.5</v>
      </c>
      <c r="L27" s="642" t="s">
        <v>308</v>
      </c>
      <c r="M27" s="833"/>
      <c r="N27" s="839">
        <v>2</v>
      </c>
      <c r="O27" s="843">
        <v>2</v>
      </c>
      <c r="P27" s="840">
        <v>2</v>
      </c>
      <c r="Q27" s="863"/>
      <c r="R27" s="841">
        <v>2</v>
      </c>
      <c r="S27" s="829"/>
      <c r="T27" s="842"/>
      <c r="U27" s="832"/>
      <c r="V27" s="825">
        <f t="shared" si="3"/>
        <v>8</v>
      </c>
      <c r="W27" s="36"/>
      <c r="X27" s="43">
        <v>23</v>
      </c>
    </row>
    <row r="28" spans="3:24" ht="18" x14ac:dyDescent="0.4">
      <c r="C28" s="40">
        <v>25</v>
      </c>
      <c r="D28" s="109" t="s">
        <v>309</v>
      </c>
      <c r="E28" s="149" t="s">
        <v>277</v>
      </c>
      <c r="F28" s="41">
        <f t="shared" si="0"/>
        <v>21</v>
      </c>
      <c r="G28" s="257">
        <f t="shared" si="1"/>
        <v>10.5</v>
      </c>
      <c r="H28" s="787">
        <v>7</v>
      </c>
      <c r="I28" s="632">
        <v>3.5</v>
      </c>
      <c r="J28" s="636">
        <v>12</v>
      </c>
      <c r="K28" s="634">
        <f t="shared" si="2"/>
        <v>13</v>
      </c>
      <c r="L28" s="642" t="s">
        <v>309</v>
      </c>
      <c r="M28" s="833">
        <v>3</v>
      </c>
      <c r="N28" s="839">
        <v>2</v>
      </c>
      <c r="O28" s="840">
        <v>2</v>
      </c>
      <c r="P28" s="840">
        <v>2</v>
      </c>
      <c r="Q28" s="863"/>
      <c r="R28" s="841">
        <v>2</v>
      </c>
      <c r="S28" s="829"/>
      <c r="T28" s="842"/>
      <c r="U28" s="832"/>
      <c r="V28" s="825">
        <f t="shared" si="3"/>
        <v>11</v>
      </c>
      <c r="W28" s="36"/>
      <c r="X28" s="43">
        <v>24</v>
      </c>
    </row>
    <row r="29" spans="3:24" ht="18" x14ac:dyDescent="0.4">
      <c r="C29" s="40">
        <v>26</v>
      </c>
      <c r="D29" s="109" t="s">
        <v>310</v>
      </c>
      <c r="E29" s="149" t="s">
        <v>278</v>
      </c>
      <c r="F29" s="41">
        <f t="shared" si="0"/>
        <v>16</v>
      </c>
      <c r="G29" s="257">
        <f t="shared" si="1"/>
        <v>5.5</v>
      </c>
      <c r="H29" s="787">
        <v>4.5</v>
      </c>
      <c r="I29" s="632">
        <v>1</v>
      </c>
      <c r="J29" s="635">
        <v>9</v>
      </c>
      <c r="K29" s="634">
        <f t="shared" si="2"/>
        <v>9</v>
      </c>
      <c r="L29" s="642" t="s">
        <v>310</v>
      </c>
      <c r="M29" s="833"/>
      <c r="N29" s="839"/>
      <c r="O29" s="840">
        <v>2</v>
      </c>
      <c r="P29" s="840"/>
      <c r="Q29" s="863">
        <v>2</v>
      </c>
      <c r="R29" s="841">
        <v>2</v>
      </c>
      <c r="S29" s="829"/>
      <c r="T29" s="842"/>
      <c r="U29" s="832"/>
      <c r="V29" s="825">
        <f t="shared" si="3"/>
        <v>6</v>
      </c>
      <c r="W29" s="36"/>
      <c r="X29" s="43">
        <v>25</v>
      </c>
    </row>
    <row r="30" spans="3:24" ht="18" x14ac:dyDescent="0.4">
      <c r="C30" s="40">
        <v>27</v>
      </c>
      <c r="D30" s="109" t="s">
        <v>311</v>
      </c>
      <c r="E30" s="149" t="s">
        <v>281</v>
      </c>
      <c r="F30" s="41">
        <f t="shared" si="0"/>
        <v>20</v>
      </c>
      <c r="G30" s="257">
        <f t="shared" si="1"/>
        <v>8</v>
      </c>
      <c r="H30" s="787">
        <v>7.5</v>
      </c>
      <c r="I30" s="632">
        <v>0.5</v>
      </c>
      <c r="J30" s="635">
        <v>7</v>
      </c>
      <c r="K30" s="634">
        <f t="shared" si="2"/>
        <v>9.5</v>
      </c>
      <c r="L30" s="642" t="s">
        <v>311</v>
      </c>
      <c r="M30" s="833"/>
      <c r="N30" s="839">
        <v>2</v>
      </c>
      <c r="O30" s="844">
        <v>2</v>
      </c>
      <c r="P30" s="840">
        <v>2</v>
      </c>
      <c r="Q30" s="863">
        <v>2</v>
      </c>
      <c r="R30" s="841">
        <v>2</v>
      </c>
      <c r="S30" s="829"/>
      <c r="T30" s="842"/>
      <c r="U30" s="832"/>
      <c r="V30" s="825">
        <f t="shared" si="3"/>
        <v>10</v>
      </c>
      <c r="W30" s="36"/>
      <c r="X30" s="43">
        <v>26</v>
      </c>
    </row>
    <row r="31" spans="3:24" ht="18" x14ac:dyDescent="0.4">
      <c r="C31" s="40">
        <v>28</v>
      </c>
      <c r="D31" s="109" t="s">
        <v>312</v>
      </c>
      <c r="E31" s="149" t="s">
        <v>282</v>
      </c>
      <c r="F31" s="41">
        <f t="shared" si="0"/>
        <v>17</v>
      </c>
      <c r="G31" s="257">
        <f t="shared" si="1"/>
        <v>12.5</v>
      </c>
      <c r="H31" s="787">
        <v>7.5</v>
      </c>
      <c r="I31" s="632">
        <v>5</v>
      </c>
      <c r="J31" s="635">
        <v>6</v>
      </c>
      <c r="K31" s="634">
        <f t="shared" si="2"/>
        <v>10</v>
      </c>
      <c r="L31" s="642" t="s">
        <v>312</v>
      </c>
      <c r="M31" s="833">
        <v>3</v>
      </c>
      <c r="N31" s="839">
        <v>2</v>
      </c>
      <c r="O31" s="840"/>
      <c r="P31" s="840"/>
      <c r="Q31" s="863">
        <v>2</v>
      </c>
      <c r="R31" s="841"/>
      <c r="S31" s="829"/>
      <c r="T31" s="842"/>
      <c r="U31" s="832"/>
      <c r="V31" s="825">
        <f t="shared" si="3"/>
        <v>7</v>
      </c>
      <c r="W31" s="36"/>
      <c r="X31" s="43">
        <v>27</v>
      </c>
    </row>
    <row r="32" spans="3:24" ht="18" x14ac:dyDescent="0.4">
      <c r="C32" s="40">
        <v>29</v>
      </c>
      <c r="D32" s="109" t="s">
        <v>313</v>
      </c>
      <c r="E32" s="149" t="s">
        <v>283</v>
      </c>
      <c r="F32" s="41">
        <f t="shared" si="0"/>
        <v>19</v>
      </c>
      <c r="G32" s="972">
        <f t="shared" si="1"/>
        <v>3</v>
      </c>
      <c r="H32" s="789"/>
      <c r="I32" s="632">
        <v>3</v>
      </c>
      <c r="J32" s="635">
        <v>14</v>
      </c>
      <c r="K32" s="634">
        <f t="shared" si="2"/>
        <v>11.166666666666666</v>
      </c>
      <c r="L32" s="642" t="s">
        <v>427</v>
      </c>
      <c r="M32" s="833">
        <v>3</v>
      </c>
      <c r="N32" s="839">
        <v>2</v>
      </c>
      <c r="O32" s="840">
        <v>2</v>
      </c>
      <c r="P32" s="840"/>
      <c r="Q32" s="863">
        <v>2</v>
      </c>
      <c r="R32" s="841"/>
      <c r="S32" s="829"/>
      <c r="T32" s="842"/>
      <c r="U32" s="832"/>
      <c r="V32" s="825">
        <f t="shared" si="3"/>
        <v>9</v>
      </c>
      <c r="W32" s="36"/>
      <c r="X32" s="43">
        <v>28</v>
      </c>
    </row>
    <row r="33" spans="3:33" ht="18" x14ac:dyDescent="0.4">
      <c r="C33" s="40">
        <v>30</v>
      </c>
      <c r="D33" s="109" t="s">
        <v>313</v>
      </c>
      <c r="E33" s="149" t="s">
        <v>284</v>
      </c>
      <c r="F33" s="41">
        <f t="shared" si="0"/>
        <v>23</v>
      </c>
      <c r="G33" s="257">
        <f t="shared" si="1"/>
        <v>11</v>
      </c>
      <c r="H33" s="853">
        <v>3</v>
      </c>
      <c r="I33" s="854">
        <v>8</v>
      </c>
      <c r="J33" s="635">
        <v>14</v>
      </c>
      <c r="K33" s="634">
        <f t="shared" si="2"/>
        <v>14.5</v>
      </c>
      <c r="L33" s="642" t="s">
        <v>428</v>
      </c>
      <c r="M33" s="833">
        <v>3</v>
      </c>
      <c r="N33" s="839">
        <v>2</v>
      </c>
      <c r="O33" s="840">
        <v>2</v>
      </c>
      <c r="P33" s="840">
        <v>2</v>
      </c>
      <c r="Q33" s="863">
        <v>2</v>
      </c>
      <c r="R33" s="841">
        <v>2</v>
      </c>
      <c r="S33" s="829"/>
      <c r="T33" s="842"/>
      <c r="U33" s="832"/>
      <c r="V33" s="825">
        <f t="shared" si="3"/>
        <v>13</v>
      </c>
      <c r="W33" s="36"/>
      <c r="X33" s="43">
        <v>29</v>
      </c>
    </row>
    <row r="34" spans="3:33" ht="18.5" thickBot="1" x14ac:dyDescent="0.45">
      <c r="C34" s="262">
        <v>31</v>
      </c>
      <c r="D34" s="117" t="s">
        <v>314</v>
      </c>
      <c r="E34" s="151" t="s">
        <v>285</v>
      </c>
      <c r="F34" s="41">
        <f t="shared" si="0"/>
        <v>12</v>
      </c>
      <c r="G34" s="263">
        <f t="shared" si="1"/>
        <v>10</v>
      </c>
      <c r="H34" s="788">
        <v>4.5</v>
      </c>
      <c r="I34" s="633">
        <v>5.5</v>
      </c>
      <c r="J34" s="637">
        <v>8</v>
      </c>
      <c r="K34" s="634">
        <f t="shared" si="2"/>
        <v>9.3333333333333339</v>
      </c>
      <c r="L34" s="641" t="s">
        <v>314</v>
      </c>
      <c r="M34" s="845"/>
      <c r="N34" s="846"/>
      <c r="O34" s="847"/>
      <c r="P34" s="848"/>
      <c r="Q34" s="866"/>
      <c r="R34" s="867">
        <v>2</v>
      </c>
      <c r="S34" s="822"/>
      <c r="T34" s="849"/>
      <c r="U34" s="824"/>
      <c r="V34" s="850">
        <f t="shared" si="3"/>
        <v>2</v>
      </c>
      <c r="W34" s="38"/>
      <c r="X34" s="43">
        <v>30</v>
      </c>
    </row>
    <row r="35" spans="3:33" ht="13.5" thickBot="1" x14ac:dyDescent="0.35">
      <c r="C35" s="264"/>
      <c r="D35" s="265" t="s">
        <v>22</v>
      </c>
      <c r="E35" s="266"/>
      <c r="F35" s="267">
        <f t="shared" si="0"/>
        <v>17.580645161290324</v>
      </c>
      <c r="G35" s="268">
        <f>AVERAGE(G4:G34)</f>
        <v>10.290322580645162</v>
      </c>
      <c r="H35" s="269">
        <f>AVERAGE(H4:H34)</f>
        <v>6.1206896551724137</v>
      </c>
      <c r="I35" s="270">
        <f>AVERAGE(I4:I34)</f>
        <v>4.8793103448275863</v>
      </c>
      <c r="J35" s="272">
        <f>AVERAGE(J4:J34)</f>
        <v>11.689655172413794</v>
      </c>
      <c r="K35" s="271">
        <f>AVERAGE(K4:K34)</f>
        <v>11.827956989247312</v>
      </c>
      <c r="L35" s="643"/>
      <c r="M35" s="945"/>
      <c r="N35" s="946"/>
      <c r="O35" s="946"/>
      <c r="P35" s="946"/>
      <c r="Q35" s="946"/>
      <c r="R35" s="946"/>
      <c r="S35" s="946"/>
      <c r="T35" s="946"/>
      <c r="U35" s="947"/>
      <c r="V35" s="195">
        <f>AVERAGE(V4:V34)</f>
        <v>7.580645161290323</v>
      </c>
      <c r="W35" s="196"/>
    </row>
    <row r="39" spans="3:33" x14ac:dyDescent="0.25">
      <c r="I39" s="44"/>
      <c r="J39" s="44"/>
      <c r="K39" s="44"/>
      <c r="L39" s="644"/>
      <c r="M39" s="44"/>
      <c r="N39" s="44"/>
      <c r="O39" s="44"/>
      <c r="P39" s="44"/>
      <c r="Q39" s="44"/>
      <c r="R39" s="44"/>
      <c r="S39" s="44"/>
      <c r="T39" s="44"/>
      <c r="U39" s="44"/>
      <c r="V39" s="44"/>
      <c r="W39" s="44"/>
      <c r="X39" s="44"/>
      <c r="Y39" s="44"/>
      <c r="Z39" s="44"/>
      <c r="AA39" s="44"/>
      <c r="AB39" s="44"/>
      <c r="AC39" s="44"/>
      <c r="AD39" s="44"/>
      <c r="AE39" s="44"/>
      <c r="AF39" s="44"/>
    </row>
    <row r="40" spans="3:33" x14ac:dyDescent="0.25">
      <c r="I40" s="44"/>
      <c r="J40" s="44"/>
      <c r="K40" s="44"/>
      <c r="L40" s="644"/>
      <c r="M40" s="44"/>
      <c r="N40" s="44"/>
      <c r="O40" s="44"/>
      <c r="P40" s="44"/>
      <c r="Q40" s="44"/>
      <c r="R40" s="44"/>
      <c r="S40" s="44"/>
      <c r="T40" s="44"/>
      <c r="U40" s="44"/>
      <c r="V40" s="44"/>
      <c r="W40" s="44"/>
      <c r="X40" s="44"/>
      <c r="Y40" s="44"/>
      <c r="Z40" s="44"/>
      <c r="AA40" s="44"/>
      <c r="AB40" s="44"/>
      <c r="AC40" s="44"/>
      <c r="AD40" s="44"/>
      <c r="AE40" s="44"/>
      <c r="AF40" s="44"/>
      <c r="AG40" s="44"/>
    </row>
    <row r="41" spans="3:33" x14ac:dyDescent="0.25">
      <c r="I41" s="44"/>
      <c r="J41" s="44"/>
      <c r="K41" s="44"/>
      <c r="L41" s="644"/>
      <c r="M41" s="44"/>
      <c r="N41" s="44"/>
      <c r="O41" s="44"/>
      <c r="P41" s="44"/>
      <c r="Q41" s="44"/>
      <c r="R41" s="44"/>
      <c r="S41" s="44"/>
      <c r="T41" s="44"/>
      <c r="U41" s="44"/>
      <c r="V41" s="44"/>
      <c r="W41" s="44"/>
      <c r="X41" s="44"/>
      <c r="Y41" s="44"/>
      <c r="Z41" s="44"/>
      <c r="AA41" s="44"/>
      <c r="AB41" s="44"/>
      <c r="AC41" s="44"/>
      <c r="AD41" s="44"/>
      <c r="AE41" s="44"/>
      <c r="AF41" s="44"/>
      <c r="AG41" s="44"/>
    </row>
    <row r="42" spans="3:33" x14ac:dyDescent="0.25">
      <c r="I42" s="44"/>
      <c r="J42" s="44"/>
      <c r="K42" s="44"/>
      <c r="L42" s="644"/>
      <c r="M42" s="44"/>
      <c r="N42" s="44"/>
      <c r="O42" s="44"/>
      <c r="P42" s="44"/>
      <c r="Q42" s="44"/>
      <c r="R42" s="44"/>
      <c r="S42" s="44"/>
      <c r="T42" s="44"/>
      <c r="U42" s="44"/>
      <c r="V42" s="44"/>
      <c r="W42" s="44"/>
      <c r="X42" s="44"/>
      <c r="Y42" s="44"/>
      <c r="Z42" s="44"/>
      <c r="AA42" s="44"/>
      <c r="AB42" s="44"/>
      <c r="AC42" s="44"/>
      <c r="AD42" s="44"/>
      <c r="AE42" s="44"/>
      <c r="AF42" s="44"/>
      <c r="AG42" s="44"/>
    </row>
    <row r="43" spans="3:33" x14ac:dyDescent="0.25">
      <c r="I43" s="44"/>
      <c r="J43" s="44"/>
      <c r="K43" s="44"/>
      <c r="L43" s="644"/>
      <c r="M43" s="44"/>
      <c r="N43" s="44"/>
      <c r="O43" s="44"/>
      <c r="P43" s="44"/>
      <c r="Q43" s="44"/>
      <c r="R43" s="44"/>
      <c r="S43" s="44"/>
      <c r="T43" s="44"/>
      <c r="U43" s="44"/>
      <c r="V43" s="44"/>
      <c r="W43" s="44"/>
      <c r="X43" s="44"/>
      <c r="Y43" s="44"/>
      <c r="Z43" s="44"/>
      <c r="AA43" s="44"/>
      <c r="AB43" s="44"/>
      <c r="AC43" s="44"/>
      <c r="AD43" s="44"/>
      <c r="AE43" s="44"/>
      <c r="AF43" s="44"/>
      <c r="AG43" s="44"/>
    </row>
    <row r="44" spans="3:33" x14ac:dyDescent="0.25">
      <c r="I44" s="44"/>
      <c r="J44" s="44"/>
      <c r="K44" s="44"/>
      <c r="L44" s="644"/>
      <c r="M44" s="44"/>
      <c r="N44" s="44"/>
      <c r="O44" s="44"/>
      <c r="P44" s="44"/>
      <c r="Q44" s="44"/>
      <c r="R44" s="44"/>
      <c r="S44" s="44"/>
      <c r="T44" s="44"/>
      <c r="U44" s="44"/>
      <c r="V44" s="44"/>
      <c r="W44" s="44"/>
      <c r="X44" s="44"/>
      <c r="Y44" s="44"/>
      <c r="Z44" s="44"/>
      <c r="AA44" s="44"/>
      <c r="AB44" s="44"/>
      <c r="AC44" s="44"/>
      <c r="AD44" s="44"/>
      <c r="AE44" s="44"/>
      <c r="AF44" s="44"/>
      <c r="AG44" s="44"/>
    </row>
    <row r="45" spans="3:33" x14ac:dyDescent="0.25">
      <c r="I45" s="44"/>
      <c r="J45" s="44"/>
      <c r="K45" s="44"/>
      <c r="L45" s="644"/>
      <c r="M45" s="44"/>
      <c r="N45" s="44"/>
      <c r="O45" s="44"/>
      <c r="P45" s="44"/>
      <c r="Q45" s="44"/>
      <c r="R45" s="44"/>
      <c r="S45" s="44"/>
      <c r="T45" s="44"/>
      <c r="U45" s="44"/>
      <c r="V45" s="44"/>
      <c r="W45" s="44"/>
      <c r="X45" s="44"/>
      <c r="Y45" s="44"/>
      <c r="Z45" s="44"/>
      <c r="AA45" s="44"/>
      <c r="AB45" s="44"/>
      <c r="AC45" s="44"/>
      <c r="AD45" s="44"/>
      <c r="AE45" s="44"/>
      <c r="AF45" s="44"/>
      <c r="AG45" s="44"/>
    </row>
    <row r="46" spans="3:33" x14ac:dyDescent="0.25">
      <c r="I46" s="44"/>
      <c r="J46" s="44"/>
      <c r="K46" s="44"/>
      <c r="L46" s="644"/>
      <c r="M46" s="44"/>
      <c r="N46" s="44"/>
      <c r="O46" s="44"/>
      <c r="P46" s="44"/>
      <c r="Q46" s="44"/>
      <c r="R46" s="44"/>
      <c r="S46" s="44"/>
      <c r="T46" s="44"/>
      <c r="U46" s="44"/>
      <c r="V46" s="44"/>
      <c r="W46" s="44"/>
      <c r="X46" s="44"/>
      <c r="Y46" s="44"/>
      <c r="Z46" s="44"/>
      <c r="AA46" s="44"/>
      <c r="AB46" s="44"/>
      <c r="AC46" s="44"/>
      <c r="AD46" s="44"/>
      <c r="AE46" s="44"/>
      <c r="AF46" s="44"/>
      <c r="AG46" s="44"/>
    </row>
    <row r="47" spans="3:33" x14ac:dyDescent="0.25">
      <c r="I47" s="44"/>
      <c r="J47" s="44"/>
      <c r="K47" s="44"/>
      <c r="L47" s="644"/>
      <c r="M47" s="44"/>
      <c r="N47" s="44"/>
      <c r="O47" s="44"/>
      <c r="P47" s="44"/>
      <c r="Q47" s="44"/>
      <c r="R47" s="44"/>
      <c r="S47" s="44"/>
      <c r="T47" s="44"/>
      <c r="U47" s="44"/>
      <c r="V47" s="44"/>
      <c r="W47" s="44"/>
      <c r="X47" s="44"/>
      <c r="Y47" s="44"/>
      <c r="Z47" s="44"/>
      <c r="AA47" s="44"/>
      <c r="AB47" s="44"/>
      <c r="AC47" s="44"/>
      <c r="AD47" s="44"/>
      <c r="AE47" s="44"/>
      <c r="AF47" s="44"/>
      <c r="AG47" s="44"/>
    </row>
    <row r="48" spans="3:33" x14ac:dyDescent="0.25">
      <c r="I48" s="44"/>
      <c r="J48" s="44"/>
      <c r="K48" s="44"/>
      <c r="L48" s="644"/>
      <c r="M48" s="44"/>
      <c r="N48" s="44"/>
      <c r="O48" s="44"/>
      <c r="P48" s="44"/>
      <c r="Q48" s="44"/>
      <c r="R48" s="44"/>
      <c r="S48" s="44"/>
      <c r="T48" s="44"/>
      <c r="U48" s="44"/>
      <c r="V48" s="44"/>
      <c r="W48" s="44"/>
      <c r="X48" s="44"/>
      <c r="Y48" s="44"/>
      <c r="Z48" s="44"/>
      <c r="AA48" s="44"/>
      <c r="AB48" s="44"/>
      <c r="AC48" s="44"/>
      <c r="AD48" s="44"/>
      <c r="AE48" s="44"/>
      <c r="AF48" s="44"/>
      <c r="AG48" s="44"/>
    </row>
    <row r="49" spans="6:33" x14ac:dyDescent="0.25">
      <c r="I49" s="44"/>
      <c r="J49" s="44"/>
      <c r="K49" s="44"/>
      <c r="L49" s="644"/>
      <c r="M49" s="44"/>
      <c r="N49" s="44"/>
      <c r="O49" s="44"/>
      <c r="P49" s="44"/>
      <c r="Q49" s="44"/>
      <c r="R49" s="44"/>
      <c r="S49" s="44"/>
      <c r="T49" s="44"/>
      <c r="U49" s="44"/>
      <c r="V49" s="44"/>
      <c r="W49" s="44"/>
      <c r="X49" s="44"/>
      <c r="Y49" s="44"/>
      <c r="Z49" s="44"/>
      <c r="AA49" s="44"/>
      <c r="AB49" s="44"/>
      <c r="AC49" s="44"/>
      <c r="AD49" s="44"/>
      <c r="AE49" s="44"/>
      <c r="AF49" s="44"/>
      <c r="AG49" s="44"/>
    </row>
    <row r="50" spans="6:33" x14ac:dyDescent="0.25">
      <c r="I50" s="44"/>
      <c r="J50" s="44"/>
      <c r="K50" s="44"/>
      <c r="L50" s="644"/>
      <c r="M50" s="44"/>
      <c r="N50" s="44"/>
      <c r="O50" s="44"/>
      <c r="P50" s="44"/>
      <c r="Q50" s="44"/>
      <c r="R50" s="44"/>
      <c r="S50" s="44"/>
      <c r="T50" s="44"/>
      <c r="U50" s="44"/>
      <c r="V50" s="44"/>
      <c r="W50" s="44"/>
      <c r="X50" s="44"/>
      <c r="Y50" s="44"/>
      <c r="Z50" s="44"/>
      <c r="AA50" s="44"/>
      <c r="AB50" s="44"/>
      <c r="AC50" s="44"/>
      <c r="AD50" s="44"/>
      <c r="AE50" s="44"/>
      <c r="AF50" s="44"/>
      <c r="AG50" s="44"/>
    </row>
    <row r="51" spans="6:33" x14ac:dyDescent="0.25">
      <c r="I51" s="44"/>
      <c r="J51" s="44"/>
      <c r="K51" s="44"/>
      <c r="L51" s="644"/>
      <c r="M51" s="44"/>
      <c r="N51" s="44"/>
      <c r="O51" s="44"/>
      <c r="P51" s="44"/>
      <c r="Q51" s="44"/>
      <c r="R51" s="44"/>
      <c r="S51" s="44"/>
      <c r="T51" s="44"/>
      <c r="U51" s="44"/>
      <c r="V51" s="44"/>
      <c r="W51" s="44"/>
      <c r="X51" s="44"/>
      <c r="Y51" s="44"/>
      <c r="Z51" s="44"/>
      <c r="AA51" s="44"/>
      <c r="AB51" s="44"/>
      <c r="AC51" s="44"/>
      <c r="AD51" s="44"/>
      <c r="AE51" s="44"/>
      <c r="AF51" s="44"/>
      <c r="AG51" s="44"/>
    </row>
    <row r="52" spans="6:33" x14ac:dyDescent="0.25">
      <c r="I52" s="44"/>
      <c r="J52" s="44"/>
      <c r="K52" s="44"/>
      <c r="L52" s="644"/>
      <c r="M52" s="44"/>
      <c r="N52" s="44"/>
      <c r="O52" s="44"/>
      <c r="P52" s="44"/>
      <c r="Q52" s="44"/>
      <c r="R52" s="44"/>
      <c r="S52" s="44"/>
      <c r="T52" s="44"/>
      <c r="U52" s="44"/>
      <c r="V52" s="44"/>
      <c r="W52" s="44"/>
      <c r="X52" s="44"/>
      <c r="Y52" s="44"/>
      <c r="Z52" s="44"/>
      <c r="AA52" s="44"/>
      <c r="AB52" s="44"/>
      <c r="AC52" s="44"/>
      <c r="AD52" s="44"/>
      <c r="AE52" s="44"/>
      <c r="AF52" s="44"/>
      <c r="AG52" s="44"/>
    </row>
    <row r="53" spans="6:33" x14ac:dyDescent="0.25">
      <c r="I53" s="44"/>
      <c r="J53" s="44"/>
      <c r="K53" s="44"/>
      <c r="L53" s="644"/>
      <c r="M53" s="44"/>
      <c r="N53" s="44"/>
      <c r="O53" s="44"/>
      <c r="P53" s="44"/>
      <c r="Q53" s="44"/>
      <c r="R53" s="44"/>
      <c r="S53" s="44"/>
      <c r="T53" s="44"/>
      <c r="U53" s="44"/>
      <c r="V53" s="44"/>
      <c r="W53" s="44"/>
      <c r="X53" s="44"/>
      <c r="Y53" s="44"/>
      <c r="Z53" s="44"/>
      <c r="AA53" s="44"/>
      <c r="AB53" s="44"/>
      <c r="AC53" s="44"/>
      <c r="AD53" s="44"/>
      <c r="AE53" s="44"/>
      <c r="AF53" s="44"/>
      <c r="AG53" s="44"/>
    </row>
    <row r="54" spans="6:33" x14ac:dyDescent="0.25">
      <c r="I54" s="44"/>
      <c r="J54" s="44"/>
      <c r="K54" s="44"/>
      <c r="L54" s="644"/>
      <c r="M54" s="44"/>
      <c r="N54" s="44"/>
      <c r="O54" s="44"/>
      <c r="P54" s="44"/>
      <c r="Q54" s="44"/>
      <c r="R54" s="44"/>
      <c r="S54" s="44"/>
      <c r="T54" s="44"/>
      <c r="U54" s="44"/>
      <c r="V54" s="44"/>
      <c r="W54" s="44"/>
      <c r="X54" s="44"/>
      <c r="Y54" s="44"/>
      <c r="Z54" s="44"/>
      <c r="AA54" s="44"/>
      <c r="AB54" s="44"/>
      <c r="AC54" s="44"/>
      <c r="AD54" s="44"/>
      <c r="AE54" s="44"/>
      <c r="AF54" s="44"/>
      <c r="AG54" s="44"/>
    </row>
    <row r="55" spans="6:33" x14ac:dyDescent="0.25">
      <c r="I55" s="44"/>
      <c r="J55" s="44"/>
      <c r="K55" s="44"/>
      <c r="L55" s="644"/>
      <c r="M55" s="44"/>
      <c r="N55" s="44"/>
      <c r="O55" s="44"/>
      <c r="P55" s="44"/>
      <c r="Q55" s="44"/>
      <c r="R55" s="44"/>
      <c r="S55" s="44"/>
      <c r="T55" s="44"/>
      <c r="U55" s="44"/>
      <c r="V55" s="44"/>
      <c r="W55" s="44"/>
      <c r="X55" s="44"/>
      <c r="Y55" s="44"/>
      <c r="Z55" s="44"/>
      <c r="AA55" s="44"/>
      <c r="AB55" s="44"/>
      <c r="AC55" s="44"/>
      <c r="AD55" s="44"/>
      <c r="AE55" s="44"/>
      <c r="AF55" s="44"/>
      <c r="AG55" s="44"/>
    </row>
    <row r="56" spans="6:33" x14ac:dyDescent="0.25">
      <c r="F56" s="44"/>
      <c r="G56" s="44"/>
      <c r="H56" s="44"/>
      <c r="I56" s="44"/>
      <c r="J56" s="44"/>
      <c r="K56" s="44"/>
      <c r="L56" s="644"/>
      <c r="M56" s="44"/>
      <c r="N56" s="44"/>
      <c r="O56" s="44"/>
      <c r="P56" s="44"/>
      <c r="Q56" s="44"/>
      <c r="R56" s="44"/>
      <c r="S56" s="44"/>
      <c r="T56" s="44"/>
      <c r="U56" s="44"/>
      <c r="V56" s="44"/>
      <c r="W56" s="44"/>
      <c r="X56" s="44"/>
      <c r="Y56" s="44"/>
      <c r="Z56" s="44"/>
      <c r="AA56" s="44"/>
      <c r="AB56" s="44"/>
      <c r="AC56" s="44"/>
      <c r="AD56" s="44"/>
      <c r="AE56" s="44"/>
      <c r="AF56" s="44"/>
      <c r="AG56" s="44"/>
    </row>
    <row r="57" spans="6:33" x14ac:dyDescent="0.25">
      <c r="F57" s="44"/>
      <c r="G57" s="44"/>
      <c r="H57" s="44"/>
      <c r="I57" s="44"/>
      <c r="J57" s="44"/>
      <c r="K57" s="44"/>
      <c r="L57" s="644"/>
      <c r="M57" s="44"/>
      <c r="N57" s="44"/>
      <c r="O57" s="44"/>
      <c r="P57" s="44"/>
      <c r="Q57" s="44"/>
      <c r="R57" s="44"/>
      <c r="S57" s="44"/>
      <c r="T57" s="44"/>
      <c r="U57" s="44"/>
      <c r="V57" s="44"/>
      <c r="W57" s="44"/>
      <c r="X57" s="44"/>
      <c r="Y57" s="44"/>
      <c r="Z57" s="44"/>
      <c r="AA57" s="44"/>
      <c r="AB57" s="44"/>
      <c r="AC57" s="44"/>
      <c r="AD57" s="44"/>
      <c r="AE57" s="44"/>
      <c r="AF57" s="44"/>
      <c r="AG57" s="44"/>
    </row>
    <row r="58" spans="6:33" x14ac:dyDescent="0.25">
      <c r="F58" s="44"/>
      <c r="G58" s="44"/>
      <c r="H58" s="44"/>
      <c r="I58" s="44"/>
      <c r="J58" s="44"/>
      <c r="K58" s="44"/>
      <c r="L58" s="644"/>
      <c r="M58" s="44"/>
      <c r="N58" s="44"/>
      <c r="O58" s="44"/>
      <c r="P58" s="44"/>
      <c r="Q58" s="44"/>
      <c r="R58" s="44"/>
      <c r="S58" s="44"/>
      <c r="T58" s="44"/>
      <c r="U58" s="44"/>
      <c r="V58" s="44"/>
      <c r="W58" s="44"/>
      <c r="X58" s="44"/>
      <c r="Y58" s="44"/>
      <c r="Z58" s="44"/>
      <c r="AA58" s="44"/>
      <c r="AB58" s="44"/>
      <c r="AC58" s="44"/>
      <c r="AD58" s="44"/>
      <c r="AE58" s="44"/>
      <c r="AF58" s="44"/>
      <c r="AG58" s="44"/>
    </row>
    <row r="59" spans="6:33" x14ac:dyDescent="0.25">
      <c r="F59" s="44"/>
      <c r="G59" s="44"/>
      <c r="H59" s="44"/>
      <c r="I59" s="44"/>
      <c r="J59" s="44"/>
      <c r="K59" s="44"/>
      <c r="L59" s="644"/>
      <c r="M59" s="44"/>
      <c r="N59" s="44"/>
      <c r="O59" s="44"/>
      <c r="P59" s="44"/>
      <c r="Q59" s="44"/>
      <c r="R59" s="44"/>
      <c r="S59" s="44"/>
      <c r="T59" s="44"/>
      <c r="U59" s="44"/>
      <c r="V59" s="44"/>
      <c r="W59" s="44"/>
      <c r="X59" s="44"/>
      <c r="Y59" s="44"/>
      <c r="Z59" s="44"/>
      <c r="AA59" s="44"/>
      <c r="AB59" s="44"/>
      <c r="AC59" s="44"/>
      <c r="AD59" s="44"/>
      <c r="AE59" s="44"/>
      <c r="AF59" s="44"/>
      <c r="AG59" s="44"/>
    </row>
    <row r="60" spans="6:33" x14ac:dyDescent="0.25">
      <c r="F60" s="44"/>
      <c r="G60" s="44"/>
      <c r="H60" s="44"/>
      <c r="I60" s="44"/>
      <c r="J60" s="44"/>
      <c r="K60" s="44"/>
      <c r="L60" s="644"/>
      <c r="M60" s="44"/>
      <c r="N60" s="44"/>
      <c r="O60" s="44"/>
      <c r="P60" s="44"/>
      <c r="Q60" s="44"/>
      <c r="R60" s="44"/>
      <c r="S60" s="44"/>
      <c r="T60" s="44"/>
      <c r="U60" s="44"/>
      <c r="V60" s="44"/>
      <c r="W60" s="44"/>
      <c r="X60" s="44"/>
      <c r="Y60" s="44"/>
      <c r="Z60" s="44"/>
      <c r="AA60" s="44"/>
      <c r="AB60" s="44"/>
      <c r="AC60" s="44"/>
      <c r="AD60" s="44"/>
      <c r="AE60" s="44"/>
      <c r="AF60" s="44"/>
      <c r="AG60" s="44"/>
    </row>
    <row r="61" spans="6:33" x14ac:dyDescent="0.25">
      <c r="F61" s="44"/>
      <c r="G61" s="44"/>
      <c r="H61" s="44"/>
      <c r="I61" s="44"/>
      <c r="J61" s="44"/>
      <c r="K61" s="44"/>
      <c r="L61" s="644"/>
      <c r="M61" s="44"/>
      <c r="N61" s="44"/>
      <c r="O61" s="44"/>
      <c r="P61" s="44"/>
      <c r="Q61" s="44"/>
      <c r="R61" s="44"/>
      <c r="S61" s="44"/>
      <c r="T61" s="44"/>
      <c r="U61" s="44"/>
      <c r="V61" s="44"/>
      <c r="W61" s="44"/>
      <c r="X61" s="44"/>
      <c r="Y61" s="44"/>
      <c r="Z61" s="44"/>
      <c r="AA61" s="44"/>
      <c r="AB61" s="44"/>
      <c r="AC61" s="44"/>
      <c r="AD61" s="44"/>
      <c r="AE61" s="44"/>
      <c r="AF61" s="44"/>
      <c r="AG61" s="44"/>
    </row>
    <row r="62" spans="6:33" x14ac:dyDescent="0.25">
      <c r="F62" s="44"/>
      <c r="G62" s="44"/>
      <c r="H62" s="44"/>
      <c r="I62" s="44"/>
      <c r="J62" s="44"/>
      <c r="K62" s="44"/>
      <c r="L62" s="644"/>
      <c r="M62" s="44"/>
      <c r="N62" s="44"/>
      <c r="O62" s="44"/>
      <c r="P62" s="44"/>
      <c r="Q62" s="44"/>
      <c r="R62" s="44"/>
      <c r="S62" s="44"/>
      <c r="T62" s="44"/>
      <c r="U62" s="44"/>
      <c r="V62" s="44"/>
      <c r="W62" s="44"/>
      <c r="X62" s="44"/>
      <c r="Y62" s="44"/>
      <c r="Z62" s="44"/>
      <c r="AA62" s="44"/>
      <c r="AB62" s="44"/>
      <c r="AC62" s="44"/>
      <c r="AD62" s="44"/>
      <c r="AE62" s="44"/>
      <c r="AF62" s="44"/>
      <c r="AG62" s="44"/>
    </row>
    <row r="63" spans="6:33" x14ac:dyDescent="0.25">
      <c r="F63" s="44"/>
      <c r="G63" s="44"/>
      <c r="H63" s="44"/>
      <c r="I63" s="44"/>
      <c r="J63" s="44"/>
      <c r="K63" s="44"/>
      <c r="L63" s="644"/>
      <c r="M63" s="44"/>
      <c r="N63" s="44"/>
      <c r="O63" s="44"/>
      <c r="P63" s="44"/>
      <c r="Q63" s="44"/>
      <c r="R63" s="44"/>
      <c r="S63" s="44"/>
      <c r="T63" s="44"/>
      <c r="U63" s="44"/>
      <c r="V63" s="44"/>
      <c r="W63" s="44"/>
      <c r="X63" s="44"/>
      <c r="Y63" s="44"/>
      <c r="Z63" s="44"/>
      <c r="AA63" s="44"/>
      <c r="AB63" s="44"/>
      <c r="AC63" s="44"/>
      <c r="AD63" s="44"/>
      <c r="AE63" s="44"/>
      <c r="AF63" s="44"/>
      <c r="AG63" s="44"/>
    </row>
    <row r="64" spans="6:33" x14ac:dyDescent="0.25">
      <c r="F64" s="44"/>
      <c r="G64" s="44"/>
      <c r="H64" s="44"/>
      <c r="I64" s="44"/>
      <c r="J64" s="44"/>
      <c r="K64" s="44"/>
      <c r="L64" s="644"/>
      <c r="M64" s="44"/>
      <c r="N64" s="44"/>
      <c r="O64" s="44"/>
      <c r="P64" s="44"/>
      <c r="Q64" s="44"/>
      <c r="R64" s="44"/>
      <c r="S64" s="44"/>
      <c r="T64" s="44"/>
      <c r="U64" s="44"/>
      <c r="V64" s="44"/>
      <c r="W64" s="44"/>
      <c r="X64" s="44"/>
      <c r="Y64" s="44"/>
      <c r="Z64" s="44"/>
      <c r="AA64" s="44"/>
      <c r="AB64" s="44"/>
      <c r="AC64" s="44"/>
      <c r="AD64" s="44"/>
      <c r="AE64" s="44"/>
      <c r="AF64" s="44"/>
      <c r="AG64" s="44"/>
    </row>
    <row r="65" spans="6:33" x14ac:dyDescent="0.25">
      <c r="F65" s="44"/>
      <c r="G65" s="44"/>
      <c r="H65" s="44"/>
      <c r="I65" s="44"/>
      <c r="J65" s="44"/>
      <c r="K65" s="44"/>
      <c r="L65" s="644"/>
      <c r="M65" s="44"/>
      <c r="N65" s="44"/>
      <c r="O65" s="44"/>
      <c r="P65" s="44"/>
      <c r="Q65" s="44"/>
      <c r="R65" s="44"/>
      <c r="S65" s="44"/>
      <c r="T65" s="44"/>
      <c r="U65" s="44"/>
      <c r="V65" s="44"/>
      <c r="W65" s="44"/>
      <c r="X65" s="44"/>
      <c r="Y65" s="44"/>
      <c r="Z65" s="44"/>
      <c r="AA65" s="44"/>
      <c r="AB65" s="44"/>
      <c r="AC65" s="44"/>
      <c r="AD65" s="44"/>
      <c r="AE65" s="44"/>
      <c r="AF65" s="44"/>
      <c r="AG65" s="44"/>
    </row>
  </sheetData>
  <sheetProtection selectLockedCells="1" selectUnlockedCells="1"/>
  <mergeCells count="3">
    <mergeCell ref="D2:J2"/>
    <mergeCell ref="M2:U2"/>
    <mergeCell ref="M35:U35"/>
  </mergeCells>
  <hyperlinks>
    <hyperlink ref="M2" r:id="rId1" display="Implication Trimestre 3" xr:uid="{7BF03DF8-F43F-4F9F-9A43-2AD8053E4D56}"/>
  </hyperlinks>
  <printOptions horizontalCentered="1" verticalCentered="1"/>
  <pageMargins left="0.70866141732283472" right="0.70866141732283472" top="0.74803149606299213" bottom="0.74803149606299213" header="0.51181102362204722" footer="0.51181102362204722"/>
  <pageSetup paperSize="9" scale="91" firstPageNumber="0" orientation="landscape"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39D82-48AB-420C-A37C-7D4B845326B6}">
  <sheetPr>
    <pageSetUpPr fitToPage="1"/>
  </sheetPr>
  <dimension ref="B1:AC71"/>
  <sheetViews>
    <sheetView topLeftCell="A10" zoomScale="98" zoomScaleNormal="91" workbookViewId="0">
      <selection activeCell="V19" sqref="V19"/>
    </sheetView>
  </sheetViews>
  <sheetFormatPr baseColWidth="10" defaultColWidth="7" defaultRowHeight="12.5" x14ac:dyDescent="0.25"/>
  <cols>
    <col min="2" max="2" width="7" style="760"/>
    <col min="3" max="3" width="3.1796875" customWidth="1"/>
    <col min="4" max="4" width="16.81640625" bestFit="1" customWidth="1"/>
    <col min="5" max="5" width="9.81640625" bestFit="1" customWidth="1"/>
    <col min="6" max="7" width="7.1796875" customWidth="1"/>
    <col min="8" max="9" width="6.81640625" style="23" customWidth="1"/>
    <col min="10" max="10" width="8.1796875" bestFit="1" customWidth="1"/>
    <col min="11" max="11" width="8" customWidth="1"/>
    <col min="12" max="12" width="5.26953125" customWidth="1"/>
    <col min="13" max="13" width="19.1796875" style="15" bestFit="1" customWidth="1"/>
    <col min="14" max="14" width="3" style="39" customWidth="1"/>
    <col min="15" max="15" width="3.453125" customWidth="1"/>
    <col min="16" max="22" width="3" customWidth="1"/>
    <col min="23" max="23" width="4" bestFit="1" customWidth="1"/>
    <col min="24" max="24" width="8.453125" customWidth="1"/>
    <col min="25" max="25" width="3" style="43" bestFit="1" customWidth="1"/>
    <col min="26" max="251" width="11.1796875" customWidth="1"/>
    <col min="252" max="252" width="3.1796875" customWidth="1"/>
    <col min="253" max="253" width="21.1796875" customWidth="1"/>
    <col min="254" max="254" width="13.26953125" customWidth="1"/>
    <col min="255" max="255" width="6.54296875" customWidth="1"/>
    <col min="256" max="256" width="6.1796875" customWidth="1"/>
  </cols>
  <sheetData>
    <row r="1" spans="2:25" ht="19" thickBot="1" x14ac:dyDescent="0.5">
      <c r="D1" s="948" t="s">
        <v>547</v>
      </c>
      <c r="E1" s="948"/>
      <c r="F1" s="948"/>
      <c r="G1" s="948"/>
      <c r="H1" s="948"/>
      <c r="I1" s="948"/>
      <c r="J1" s="948"/>
      <c r="M1" s="203"/>
      <c r="N1" s="944" t="s">
        <v>543</v>
      </c>
      <c r="O1" s="944"/>
      <c r="P1" s="944"/>
      <c r="Q1" s="944"/>
      <c r="R1" s="944"/>
      <c r="S1" s="944"/>
      <c r="T1" s="944"/>
      <c r="U1" s="944"/>
      <c r="V1" s="944"/>
      <c r="X1" s="24"/>
    </row>
    <row r="2" spans="2:25" ht="15" thickBot="1" x14ac:dyDescent="0.35">
      <c r="C2" s="156"/>
      <c r="D2" s="157" t="s">
        <v>0</v>
      </c>
      <c r="E2" s="197"/>
      <c r="F2" s="159" t="s">
        <v>3</v>
      </c>
      <c r="G2" s="310" t="s">
        <v>545</v>
      </c>
      <c r="H2" s="312" t="s">
        <v>549</v>
      </c>
      <c r="I2" s="313" t="s">
        <v>550</v>
      </c>
      <c r="J2" s="314" t="s">
        <v>538</v>
      </c>
      <c r="K2" s="198" t="s">
        <v>20</v>
      </c>
      <c r="L2" s="199" t="s">
        <v>23</v>
      </c>
      <c r="M2" s="204"/>
      <c r="N2" s="200" t="s">
        <v>5</v>
      </c>
      <c r="O2" s="200" t="s">
        <v>6</v>
      </c>
      <c r="P2" s="200" t="s">
        <v>7</v>
      </c>
      <c r="Q2" s="200" t="s">
        <v>8</v>
      </c>
      <c r="R2" s="200" t="s">
        <v>9</v>
      </c>
      <c r="S2" s="200" t="s">
        <v>10</v>
      </c>
      <c r="T2" s="200" t="s">
        <v>11</v>
      </c>
      <c r="U2" s="200" t="s">
        <v>12</v>
      </c>
      <c r="V2" s="200" t="s">
        <v>13</v>
      </c>
      <c r="W2" s="201" t="s">
        <v>17</v>
      </c>
      <c r="X2" s="202" t="s">
        <v>18</v>
      </c>
    </row>
    <row r="3" spans="2:25" ht="14.5" x14ac:dyDescent="0.35">
      <c r="C3" s="40">
        <v>1</v>
      </c>
      <c r="D3" s="91" t="s">
        <v>343</v>
      </c>
      <c r="E3" s="167" t="s">
        <v>317</v>
      </c>
      <c r="F3" s="45">
        <f t="shared" ref="F3:F35" si="0">+(10+W3-X3)</f>
        <v>17</v>
      </c>
      <c r="G3" s="311">
        <f t="shared" ref="G3:G35" si="1">+(H3+I3)</f>
        <v>15.5</v>
      </c>
      <c r="H3" s="649">
        <v>8.5</v>
      </c>
      <c r="I3" s="649">
        <v>7</v>
      </c>
      <c r="J3" s="315">
        <v>18</v>
      </c>
      <c r="K3" s="68">
        <f>+(F3+G3+J3*2)/4</f>
        <v>17.125</v>
      </c>
      <c r="L3" s="46"/>
      <c r="M3" s="109" t="s">
        <v>343</v>
      </c>
      <c r="N3" s="738">
        <v>3</v>
      </c>
      <c r="O3" s="770"/>
      <c r="P3" s="770"/>
      <c r="Q3" s="805">
        <v>2</v>
      </c>
      <c r="R3" s="778"/>
      <c r="S3" s="913">
        <v>2</v>
      </c>
      <c r="T3" s="93"/>
      <c r="U3" s="93"/>
      <c r="V3" s="645"/>
      <c r="W3" s="47">
        <f t="shared" ref="W3:W35" si="2">+(N3+O3+P3+Q3+R3+S3+T3+U3+V3)</f>
        <v>7</v>
      </c>
      <c r="X3" s="48"/>
      <c r="Y3" s="207">
        <v>1</v>
      </c>
    </row>
    <row r="4" spans="2:25" ht="14.5" x14ac:dyDescent="0.35">
      <c r="C4" s="49">
        <v>2</v>
      </c>
      <c r="D4" s="91" t="s">
        <v>344</v>
      </c>
      <c r="E4" s="167" t="s">
        <v>318</v>
      </c>
      <c r="F4" s="45">
        <f t="shared" si="0"/>
        <v>12</v>
      </c>
      <c r="G4" s="311">
        <f t="shared" si="1"/>
        <v>3</v>
      </c>
      <c r="H4" s="873">
        <v>1</v>
      </c>
      <c r="I4" s="878">
        <v>2</v>
      </c>
      <c r="J4" s="316">
        <v>8</v>
      </c>
      <c r="K4" s="68">
        <f t="shared" ref="K4:K35" si="3">+(F4+G4+J4*2)/4</f>
        <v>7.75</v>
      </c>
      <c r="L4" s="50"/>
      <c r="M4" s="109" t="s">
        <v>344</v>
      </c>
      <c r="N4" s="739"/>
      <c r="O4" s="771"/>
      <c r="P4" s="771"/>
      <c r="Q4" s="771">
        <v>2</v>
      </c>
      <c r="R4" s="779"/>
      <c r="S4" s="779"/>
      <c r="T4" s="95"/>
      <c r="U4" s="94"/>
      <c r="V4" s="646"/>
      <c r="W4" s="47">
        <f t="shared" si="2"/>
        <v>2</v>
      </c>
      <c r="X4" s="48"/>
      <c r="Y4" s="207">
        <v>2</v>
      </c>
    </row>
    <row r="5" spans="2:25" ht="14.5" x14ac:dyDescent="0.35">
      <c r="B5" s="761">
        <v>2</v>
      </c>
      <c r="C5" s="40">
        <v>3</v>
      </c>
      <c r="D5" s="109" t="s">
        <v>346</v>
      </c>
      <c r="E5" s="167" t="s">
        <v>329</v>
      </c>
      <c r="F5" s="45">
        <f t="shared" si="0"/>
        <v>20</v>
      </c>
      <c r="G5" s="311">
        <f t="shared" si="1"/>
        <v>14</v>
      </c>
      <c r="H5" s="874">
        <v>6</v>
      </c>
      <c r="I5" s="878">
        <v>8</v>
      </c>
      <c r="J5" s="316">
        <v>20</v>
      </c>
      <c r="K5" s="68">
        <f t="shared" si="3"/>
        <v>18.5</v>
      </c>
      <c r="L5" s="50"/>
      <c r="M5" s="109" t="s">
        <v>346</v>
      </c>
      <c r="N5" s="740">
        <v>2</v>
      </c>
      <c r="O5" s="771">
        <v>2</v>
      </c>
      <c r="P5" s="771">
        <v>2</v>
      </c>
      <c r="Q5" s="771">
        <v>2</v>
      </c>
      <c r="R5" s="779">
        <v>2</v>
      </c>
      <c r="S5" s="779"/>
      <c r="T5" s="95"/>
      <c r="U5" s="94"/>
      <c r="V5" s="646"/>
      <c r="W5" s="47">
        <f t="shared" si="2"/>
        <v>10</v>
      </c>
      <c r="X5" s="48"/>
      <c r="Y5" s="207">
        <v>3</v>
      </c>
    </row>
    <row r="6" spans="2:25" ht="14.5" x14ac:dyDescent="0.35">
      <c r="C6" s="49">
        <v>4</v>
      </c>
      <c r="D6" s="109" t="s">
        <v>347</v>
      </c>
      <c r="E6" s="167" t="s">
        <v>155</v>
      </c>
      <c r="F6" s="45">
        <f t="shared" si="0"/>
        <v>20</v>
      </c>
      <c r="G6" s="311">
        <f t="shared" si="1"/>
        <v>1.5</v>
      </c>
      <c r="H6" s="875">
        <v>1</v>
      </c>
      <c r="I6" s="878">
        <v>0.5</v>
      </c>
      <c r="J6" s="316">
        <v>8</v>
      </c>
      <c r="K6" s="68">
        <f t="shared" si="3"/>
        <v>9.375</v>
      </c>
      <c r="L6" s="50"/>
      <c r="M6" s="109" t="s">
        <v>347</v>
      </c>
      <c r="N6" s="741">
        <v>3</v>
      </c>
      <c r="O6" s="771"/>
      <c r="P6" s="771">
        <v>1</v>
      </c>
      <c r="Q6" s="771">
        <v>2</v>
      </c>
      <c r="R6" s="779">
        <v>2</v>
      </c>
      <c r="S6" s="779">
        <v>2</v>
      </c>
      <c r="T6" s="95"/>
      <c r="U6" s="94"/>
      <c r="V6" s="646"/>
      <c r="W6" s="47">
        <f t="shared" si="2"/>
        <v>10</v>
      </c>
      <c r="X6" s="48"/>
      <c r="Y6" s="207">
        <v>4</v>
      </c>
    </row>
    <row r="7" spans="2:25" ht="14.5" x14ac:dyDescent="0.35">
      <c r="C7" s="40">
        <v>5</v>
      </c>
      <c r="D7" s="109" t="s">
        <v>348</v>
      </c>
      <c r="E7" s="167" t="s">
        <v>319</v>
      </c>
      <c r="F7" s="45">
        <f t="shared" si="0"/>
        <v>20</v>
      </c>
      <c r="G7" s="311">
        <f t="shared" si="1"/>
        <v>10</v>
      </c>
      <c r="H7" s="873">
        <v>4</v>
      </c>
      <c r="I7" s="878">
        <v>6</v>
      </c>
      <c r="J7" s="316">
        <v>9</v>
      </c>
      <c r="K7" s="68">
        <f t="shared" si="3"/>
        <v>12</v>
      </c>
      <c r="L7" s="50"/>
      <c r="M7" s="91" t="s">
        <v>552</v>
      </c>
      <c r="N7" s="739">
        <v>2</v>
      </c>
      <c r="O7" s="771"/>
      <c r="P7" s="771">
        <v>2</v>
      </c>
      <c r="Q7" s="771">
        <v>2</v>
      </c>
      <c r="R7" s="779">
        <v>2</v>
      </c>
      <c r="S7" s="779">
        <v>2</v>
      </c>
      <c r="T7" s="95"/>
      <c r="U7" s="94"/>
      <c r="V7" s="646"/>
      <c r="W7" s="47">
        <f t="shared" si="2"/>
        <v>10</v>
      </c>
      <c r="X7" s="48"/>
      <c r="Y7" s="207">
        <v>5</v>
      </c>
    </row>
    <row r="8" spans="2:25" ht="14.5" x14ac:dyDescent="0.35">
      <c r="C8" s="49">
        <v>6</v>
      </c>
      <c r="D8" s="109" t="s">
        <v>348</v>
      </c>
      <c r="E8" s="167" t="s">
        <v>330</v>
      </c>
      <c r="F8" s="45">
        <f t="shared" si="0"/>
        <v>22</v>
      </c>
      <c r="G8" s="311">
        <f t="shared" si="1"/>
        <v>6.5</v>
      </c>
      <c r="H8" s="873">
        <v>1.5</v>
      </c>
      <c r="I8" s="878">
        <v>5</v>
      </c>
      <c r="J8" s="316">
        <v>6</v>
      </c>
      <c r="K8" s="68">
        <f t="shared" si="3"/>
        <v>10.125</v>
      </c>
      <c r="L8" s="50"/>
      <c r="M8" s="91" t="s">
        <v>553</v>
      </c>
      <c r="N8" s="739">
        <v>2</v>
      </c>
      <c r="O8" s="772">
        <v>2</v>
      </c>
      <c r="P8" s="771">
        <v>2</v>
      </c>
      <c r="Q8" s="771">
        <v>2</v>
      </c>
      <c r="R8" s="779">
        <v>2</v>
      </c>
      <c r="S8" s="779">
        <v>2</v>
      </c>
      <c r="T8" s="95"/>
      <c r="U8" s="94"/>
      <c r="V8" s="646"/>
      <c r="W8" s="47">
        <f t="shared" si="2"/>
        <v>12</v>
      </c>
      <c r="X8" s="48"/>
      <c r="Y8" s="207">
        <v>6</v>
      </c>
    </row>
    <row r="9" spans="2:25" ht="14.5" x14ac:dyDescent="0.35">
      <c r="C9" s="40">
        <v>7</v>
      </c>
      <c r="D9" s="109" t="s">
        <v>349</v>
      </c>
      <c r="E9" s="167" t="s">
        <v>331</v>
      </c>
      <c r="F9" s="45">
        <f t="shared" si="0"/>
        <v>15</v>
      </c>
      <c r="G9" s="311">
        <f t="shared" si="1"/>
        <v>16</v>
      </c>
      <c r="H9" s="873">
        <v>8.5</v>
      </c>
      <c r="I9" s="878">
        <v>7.5</v>
      </c>
      <c r="J9" s="316">
        <v>17</v>
      </c>
      <c r="K9" s="68">
        <f t="shared" si="3"/>
        <v>16.25</v>
      </c>
      <c r="L9" s="50"/>
      <c r="M9" s="109" t="s">
        <v>349</v>
      </c>
      <c r="N9" s="739"/>
      <c r="O9" s="771"/>
      <c r="P9" s="771"/>
      <c r="Q9" s="771">
        <v>2</v>
      </c>
      <c r="R9" s="772">
        <v>1</v>
      </c>
      <c r="S9" s="779">
        <v>2</v>
      </c>
      <c r="T9" s="95"/>
      <c r="U9" s="94"/>
      <c r="V9" s="646"/>
      <c r="W9" s="47">
        <f t="shared" si="2"/>
        <v>5</v>
      </c>
      <c r="X9" s="48"/>
      <c r="Y9" s="207">
        <v>7</v>
      </c>
    </row>
    <row r="10" spans="2:25" ht="14.5" x14ac:dyDescent="0.35">
      <c r="C10" s="49">
        <v>8</v>
      </c>
      <c r="D10" s="109" t="s">
        <v>351</v>
      </c>
      <c r="E10" s="167" t="s">
        <v>332</v>
      </c>
      <c r="F10" s="45">
        <f t="shared" si="0"/>
        <v>10</v>
      </c>
      <c r="G10" s="311">
        <f t="shared" si="1"/>
        <v>8</v>
      </c>
      <c r="H10" s="873">
        <v>1</v>
      </c>
      <c r="I10" s="878">
        <v>7</v>
      </c>
      <c r="J10" s="316">
        <v>13</v>
      </c>
      <c r="K10" s="68">
        <f t="shared" si="3"/>
        <v>11</v>
      </c>
      <c r="L10" s="50"/>
      <c r="M10" s="109" t="s">
        <v>351</v>
      </c>
      <c r="N10" s="739"/>
      <c r="O10" s="771"/>
      <c r="P10" s="771"/>
      <c r="Q10" s="771"/>
      <c r="R10" s="779"/>
      <c r="S10" s="779"/>
      <c r="T10" s="95"/>
      <c r="U10" s="94"/>
      <c r="V10" s="646"/>
      <c r="W10" s="47">
        <f t="shared" si="2"/>
        <v>0</v>
      </c>
      <c r="X10" s="48"/>
      <c r="Y10" s="207">
        <v>8</v>
      </c>
    </row>
    <row r="11" spans="2:25" ht="14.5" x14ac:dyDescent="0.35">
      <c r="C11" s="40">
        <v>9</v>
      </c>
      <c r="D11" s="109" t="s">
        <v>350</v>
      </c>
      <c r="E11" s="167" t="s">
        <v>167</v>
      </c>
      <c r="F11" s="45">
        <f t="shared" si="0"/>
        <v>20</v>
      </c>
      <c r="G11" s="311">
        <f t="shared" si="1"/>
        <v>8.5</v>
      </c>
      <c r="H11" s="873">
        <v>3</v>
      </c>
      <c r="I11" s="878">
        <v>5.5</v>
      </c>
      <c r="J11" s="316">
        <v>8</v>
      </c>
      <c r="K11" s="68">
        <f t="shared" si="3"/>
        <v>11.125</v>
      </c>
      <c r="L11" s="50"/>
      <c r="M11" s="109" t="s">
        <v>350</v>
      </c>
      <c r="N11" s="739">
        <v>2</v>
      </c>
      <c r="O11" s="771">
        <v>2</v>
      </c>
      <c r="P11" s="771">
        <v>2</v>
      </c>
      <c r="Q11" s="771"/>
      <c r="R11" s="868">
        <v>2</v>
      </c>
      <c r="S11" s="779">
        <v>2</v>
      </c>
      <c r="T11" s="95"/>
      <c r="U11" s="94"/>
      <c r="V11" s="646"/>
      <c r="W11" s="47">
        <f t="shared" si="2"/>
        <v>10</v>
      </c>
      <c r="X11" s="48"/>
      <c r="Y11" s="207">
        <v>9</v>
      </c>
    </row>
    <row r="12" spans="2:25" ht="14.5" x14ac:dyDescent="0.35">
      <c r="C12" s="49">
        <v>10</v>
      </c>
      <c r="D12" s="109" t="s">
        <v>352</v>
      </c>
      <c r="E12" s="167" t="s">
        <v>320</v>
      </c>
      <c r="F12" s="45">
        <f t="shared" si="0"/>
        <v>23</v>
      </c>
      <c r="G12" s="311">
        <f t="shared" si="1"/>
        <v>3</v>
      </c>
      <c r="H12" s="873">
        <v>0.5</v>
      </c>
      <c r="I12" s="878">
        <v>2.5</v>
      </c>
      <c r="J12" s="316">
        <v>8</v>
      </c>
      <c r="K12" s="68">
        <f t="shared" si="3"/>
        <v>10.5</v>
      </c>
      <c r="L12" s="50"/>
      <c r="M12" s="109" t="s">
        <v>352</v>
      </c>
      <c r="N12" s="739">
        <v>3</v>
      </c>
      <c r="O12" s="771">
        <v>2</v>
      </c>
      <c r="P12" s="771">
        <v>2</v>
      </c>
      <c r="Q12" s="771">
        <v>2</v>
      </c>
      <c r="R12" s="779">
        <v>2</v>
      </c>
      <c r="S12" s="779">
        <v>2</v>
      </c>
      <c r="T12" s="95"/>
      <c r="U12" s="94"/>
      <c r="V12" s="646"/>
      <c r="W12" s="47">
        <f t="shared" si="2"/>
        <v>13</v>
      </c>
      <c r="X12" s="48"/>
      <c r="Y12" s="207">
        <v>10</v>
      </c>
    </row>
    <row r="13" spans="2:25" ht="14.5" x14ac:dyDescent="0.35">
      <c r="C13" s="40">
        <v>11</v>
      </c>
      <c r="D13" s="109" t="s">
        <v>353</v>
      </c>
      <c r="E13" s="167" t="s">
        <v>176</v>
      </c>
      <c r="F13" s="45">
        <f t="shared" si="0"/>
        <v>10</v>
      </c>
      <c r="G13" s="311">
        <f t="shared" si="1"/>
        <v>6.5</v>
      </c>
      <c r="H13" s="873">
        <v>2</v>
      </c>
      <c r="I13" s="878">
        <v>4.5</v>
      </c>
      <c r="J13" s="316">
        <v>11</v>
      </c>
      <c r="K13" s="68">
        <f t="shared" si="3"/>
        <v>9.625</v>
      </c>
      <c r="L13" s="50"/>
      <c r="M13" s="109" t="s">
        <v>353</v>
      </c>
      <c r="N13" s="739"/>
      <c r="O13" s="771"/>
      <c r="P13" s="771"/>
      <c r="Q13" s="771"/>
      <c r="R13" s="779"/>
      <c r="S13" s="779"/>
      <c r="T13" s="95"/>
      <c r="U13" s="94"/>
      <c r="V13" s="646"/>
      <c r="W13" s="47">
        <f t="shared" si="2"/>
        <v>0</v>
      </c>
      <c r="X13" s="48"/>
      <c r="Y13" s="207">
        <v>11</v>
      </c>
    </row>
    <row r="14" spans="2:25" ht="14.5" x14ac:dyDescent="0.35">
      <c r="C14" s="49">
        <v>12</v>
      </c>
      <c r="D14" s="109" t="s">
        <v>354</v>
      </c>
      <c r="E14" s="167" t="s">
        <v>333</v>
      </c>
      <c r="F14" s="45">
        <f t="shared" si="0"/>
        <v>20</v>
      </c>
      <c r="G14" s="311">
        <f t="shared" si="1"/>
        <v>5.5</v>
      </c>
      <c r="H14" s="873">
        <v>1</v>
      </c>
      <c r="I14" s="878">
        <v>4.5</v>
      </c>
      <c r="J14" s="316">
        <v>10</v>
      </c>
      <c r="K14" s="68">
        <f t="shared" si="3"/>
        <v>11.375</v>
      </c>
      <c r="L14" s="50"/>
      <c r="M14" s="109" t="s">
        <v>354</v>
      </c>
      <c r="N14" s="739">
        <v>1</v>
      </c>
      <c r="O14" s="773">
        <v>2</v>
      </c>
      <c r="P14" s="771">
        <v>1</v>
      </c>
      <c r="Q14" s="771">
        <v>2</v>
      </c>
      <c r="R14" s="779">
        <v>2</v>
      </c>
      <c r="S14" s="779">
        <v>2</v>
      </c>
      <c r="T14" s="95"/>
      <c r="U14" s="94"/>
      <c r="V14" s="646"/>
      <c r="W14" s="47">
        <f t="shared" si="2"/>
        <v>10</v>
      </c>
      <c r="X14" s="48"/>
      <c r="Y14" s="207">
        <v>12</v>
      </c>
    </row>
    <row r="15" spans="2:25" ht="14.5" x14ac:dyDescent="0.35">
      <c r="B15" s="761">
        <v>0.5</v>
      </c>
      <c r="C15" s="40">
        <v>13</v>
      </c>
      <c r="D15" s="109" t="s">
        <v>356</v>
      </c>
      <c r="E15" s="167" t="s">
        <v>334</v>
      </c>
      <c r="F15" s="45">
        <f t="shared" si="0"/>
        <v>20</v>
      </c>
      <c r="G15" s="311">
        <f t="shared" si="1"/>
        <v>15</v>
      </c>
      <c r="H15" s="874">
        <v>9</v>
      </c>
      <c r="I15" s="879">
        <v>6</v>
      </c>
      <c r="J15" s="316">
        <v>16</v>
      </c>
      <c r="K15" s="68">
        <f t="shared" si="3"/>
        <v>16.75</v>
      </c>
      <c r="L15" s="50"/>
      <c r="M15" s="109" t="s">
        <v>356</v>
      </c>
      <c r="N15" s="739">
        <v>2</v>
      </c>
      <c r="O15" s="771">
        <v>2</v>
      </c>
      <c r="P15" s="771">
        <v>2</v>
      </c>
      <c r="Q15" s="771">
        <v>2</v>
      </c>
      <c r="R15" s="779">
        <v>2</v>
      </c>
      <c r="S15" s="779"/>
      <c r="T15" s="95"/>
      <c r="U15" s="94"/>
      <c r="V15" s="646"/>
      <c r="W15" s="47">
        <f t="shared" si="2"/>
        <v>10</v>
      </c>
      <c r="X15" s="48"/>
      <c r="Y15" s="207">
        <v>13</v>
      </c>
    </row>
    <row r="16" spans="2:25" ht="14.5" x14ac:dyDescent="0.35">
      <c r="C16" s="49">
        <v>14</v>
      </c>
      <c r="D16" s="109" t="s">
        <v>355</v>
      </c>
      <c r="E16" s="167" t="s">
        <v>335</v>
      </c>
      <c r="F16" s="45">
        <f t="shared" si="0"/>
        <v>18</v>
      </c>
      <c r="G16" s="311">
        <f t="shared" si="1"/>
        <v>7.5</v>
      </c>
      <c r="H16" s="873">
        <v>3</v>
      </c>
      <c r="I16" s="878">
        <v>4.5</v>
      </c>
      <c r="J16" s="316">
        <v>10</v>
      </c>
      <c r="K16" s="68">
        <f t="shared" si="3"/>
        <v>11.375</v>
      </c>
      <c r="L16" s="50"/>
      <c r="M16" s="109" t="s">
        <v>355</v>
      </c>
      <c r="N16" s="739"/>
      <c r="O16" s="771"/>
      <c r="P16" s="771">
        <v>2</v>
      </c>
      <c r="Q16" s="791">
        <v>2</v>
      </c>
      <c r="R16" s="779">
        <v>2</v>
      </c>
      <c r="S16" s="779">
        <v>2</v>
      </c>
      <c r="T16" s="96"/>
      <c r="U16" s="94"/>
      <c r="V16" s="646"/>
      <c r="W16" s="47">
        <f t="shared" si="2"/>
        <v>8</v>
      </c>
      <c r="X16" s="48"/>
      <c r="Y16" s="207">
        <v>14</v>
      </c>
    </row>
    <row r="17" spans="2:25" ht="14.5" x14ac:dyDescent="0.35">
      <c r="C17" s="40">
        <v>15</v>
      </c>
      <c r="D17" s="109" t="s">
        <v>357</v>
      </c>
      <c r="E17" s="167" t="s">
        <v>336</v>
      </c>
      <c r="F17" s="45">
        <f t="shared" si="0"/>
        <v>10</v>
      </c>
      <c r="G17" s="311">
        <f t="shared" si="1"/>
        <v>4.5</v>
      </c>
      <c r="H17" s="873">
        <v>4</v>
      </c>
      <c r="I17" s="878">
        <v>0.5</v>
      </c>
      <c r="J17" s="316">
        <v>3</v>
      </c>
      <c r="K17" s="68">
        <f t="shared" si="3"/>
        <v>5.125</v>
      </c>
      <c r="L17" s="50"/>
      <c r="M17" s="109" t="s">
        <v>357</v>
      </c>
      <c r="N17" s="739"/>
      <c r="O17" s="771"/>
      <c r="P17" s="771"/>
      <c r="Q17" s="771"/>
      <c r="R17" s="779"/>
      <c r="S17" s="779"/>
      <c r="T17" s="95"/>
      <c r="U17" s="94"/>
      <c r="V17" s="646"/>
      <c r="W17" s="47">
        <f t="shared" si="2"/>
        <v>0</v>
      </c>
      <c r="X17" s="48"/>
      <c r="Y17" s="207">
        <v>15</v>
      </c>
    </row>
    <row r="18" spans="2:25" ht="14.5" x14ac:dyDescent="0.35">
      <c r="C18" s="49">
        <v>16</v>
      </c>
      <c r="D18" s="109" t="s">
        <v>358</v>
      </c>
      <c r="E18" s="167" t="s">
        <v>321</v>
      </c>
      <c r="F18" s="45">
        <f t="shared" si="0"/>
        <v>21</v>
      </c>
      <c r="G18" s="311">
        <f t="shared" si="1"/>
        <v>13</v>
      </c>
      <c r="H18" s="873">
        <v>7.5</v>
      </c>
      <c r="I18" s="878">
        <v>5.5</v>
      </c>
      <c r="J18" s="316">
        <v>18</v>
      </c>
      <c r="K18" s="68">
        <f t="shared" si="3"/>
        <v>17.5</v>
      </c>
      <c r="L18" s="50"/>
      <c r="M18" s="109" t="s">
        <v>358</v>
      </c>
      <c r="N18" s="739">
        <v>3</v>
      </c>
      <c r="O18" s="771"/>
      <c r="P18" s="790">
        <v>2</v>
      </c>
      <c r="Q18" s="771">
        <v>2</v>
      </c>
      <c r="R18" s="779">
        <v>2</v>
      </c>
      <c r="S18" s="779">
        <v>2</v>
      </c>
      <c r="T18" s="95"/>
      <c r="U18" s="94"/>
      <c r="V18" s="646"/>
      <c r="W18" s="47">
        <f t="shared" si="2"/>
        <v>11</v>
      </c>
      <c r="X18" s="48"/>
      <c r="Y18" s="207">
        <v>16</v>
      </c>
    </row>
    <row r="19" spans="2:25" ht="14.5" x14ac:dyDescent="0.35">
      <c r="C19" s="40">
        <v>17</v>
      </c>
      <c r="D19" s="109" t="s">
        <v>142</v>
      </c>
      <c r="E19" s="167" t="s">
        <v>337</v>
      </c>
      <c r="F19" s="45">
        <f t="shared" si="0"/>
        <v>14</v>
      </c>
      <c r="G19" s="311">
        <f t="shared" si="1"/>
        <v>9</v>
      </c>
      <c r="H19" s="873">
        <v>3</v>
      </c>
      <c r="I19" s="878">
        <v>6</v>
      </c>
      <c r="J19" s="912">
        <v>16</v>
      </c>
      <c r="K19" s="68">
        <f t="shared" si="3"/>
        <v>13.75</v>
      </c>
      <c r="L19" s="50"/>
      <c r="M19" s="109" t="s">
        <v>142</v>
      </c>
      <c r="N19" s="739"/>
      <c r="O19" s="771"/>
      <c r="P19" s="771"/>
      <c r="Q19" s="771">
        <v>2</v>
      </c>
      <c r="R19" s="779"/>
      <c r="S19" s="779">
        <v>2</v>
      </c>
      <c r="T19" s="95"/>
      <c r="U19" s="94"/>
      <c r="V19" s="646"/>
      <c r="W19" s="47">
        <f t="shared" si="2"/>
        <v>4</v>
      </c>
      <c r="X19" s="48"/>
      <c r="Y19" s="207">
        <v>17</v>
      </c>
    </row>
    <row r="20" spans="2:25" ht="14.5" x14ac:dyDescent="0.35">
      <c r="C20" s="49">
        <v>18</v>
      </c>
      <c r="D20" s="109" t="s">
        <v>359</v>
      </c>
      <c r="E20" s="167" t="s">
        <v>322</v>
      </c>
      <c r="F20" s="45">
        <f t="shared" si="0"/>
        <v>20</v>
      </c>
      <c r="G20" s="311">
        <f t="shared" si="1"/>
        <v>13</v>
      </c>
      <c r="H20" s="873">
        <v>7</v>
      </c>
      <c r="I20" s="878">
        <v>6</v>
      </c>
      <c r="J20" s="316">
        <v>20</v>
      </c>
      <c r="K20" s="68">
        <f t="shared" si="3"/>
        <v>18.25</v>
      </c>
      <c r="L20" s="50"/>
      <c r="M20" s="109" t="s">
        <v>359</v>
      </c>
      <c r="N20" s="739">
        <v>2</v>
      </c>
      <c r="O20" s="771"/>
      <c r="P20" s="771">
        <v>2</v>
      </c>
      <c r="Q20" s="771">
        <v>2</v>
      </c>
      <c r="R20" s="779">
        <v>2</v>
      </c>
      <c r="S20" s="779">
        <v>2</v>
      </c>
      <c r="T20" s="95"/>
      <c r="U20" s="94"/>
      <c r="V20" s="646"/>
      <c r="W20" s="47">
        <f t="shared" si="2"/>
        <v>10</v>
      </c>
      <c r="X20" s="48"/>
      <c r="Y20" s="207">
        <v>18</v>
      </c>
    </row>
    <row r="21" spans="2:25" ht="14.5" x14ac:dyDescent="0.35">
      <c r="B21" s="762">
        <v>0.5</v>
      </c>
      <c r="C21" s="40">
        <v>19</v>
      </c>
      <c r="D21" s="109" t="s">
        <v>360</v>
      </c>
      <c r="E21" s="167" t="s">
        <v>87</v>
      </c>
      <c r="F21" s="45">
        <f t="shared" si="0"/>
        <v>18</v>
      </c>
      <c r="G21" s="311">
        <f t="shared" si="1"/>
        <v>12</v>
      </c>
      <c r="H21" s="874">
        <v>5</v>
      </c>
      <c r="I21" s="879">
        <v>7</v>
      </c>
      <c r="J21" s="316">
        <v>9</v>
      </c>
      <c r="K21" s="68">
        <f t="shared" si="3"/>
        <v>12</v>
      </c>
      <c r="L21" s="50"/>
      <c r="M21" s="109" t="s">
        <v>360</v>
      </c>
      <c r="N21" s="739"/>
      <c r="O21" s="771">
        <v>2</v>
      </c>
      <c r="P21" s="771"/>
      <c r="Q21" s="790">
        <v>2</v>
      </c>
      <c r="R21" s="779">
        <v>2</v>
      </c>
      <c r="S21" s="779">
        <v>2</v>
      </c>
      <c r="T21" s="95"/>
      <c r="U21" s="94"/>
      <c r="V21" s="646"/>
      <c r="W21" s="47">
        <f t="shared" si="2"/>
        <v>8</v>
      </c>
      <c r="X21" s="48"/>
      <c r="Y21" s="207">
        <v>19</v>
      </c>
    </row>
    <row r="22" spans="2:25" ht="14.5" x14ac:dyDescent="0.35">
      <c r="C22" s="49">
        <v>20</v>
      </c>
      <c r="D22" s="109" t="s">
        <v>361</v>
      </c>
      <c r="E22" s="167" t="s">
        <v>323</v>
      </c>
      <c r="F22" s="45">
        <f t="shared" si="0"/>
        <v>15</v>
      </c>
      <c r="G22" s="311">
        <f t="shared" si="1"/>
        <v>3</v>
      </c>
      <c r="H22" s="873">
        <v>1</v>
      </c>
      <c r="I22" s="878">
        <v>2</v>
      </c>
      <c r="J22" s="316">
        <v>5</v>
      </c>
      <c r="K22" s="68">
        <f t="shared" si="3"/>
        <v>7</v>
      </c>
      <c r="L22" s="50"/>
      <c r="M22" s="109" t="s">
        <v>361</v>
      </c>
      <c r="N22" s="739"/>
      <c r="O22" s="773"/>
      <c r="P22" s="771"/>
      <c r="Q22" s="791">
        <v>2</v>
      </c>
      <c r="R22" s="779">
        <v>1</v>
      </c>
      <c r="S22" s="779">
        <v>2</v>
      </c>
      <c r="T22" s="95"/>
      <c r="U22" s="94"/>
      <c r="V22" s="646"/>
      <c r="W22" s="47">
        <f t="shared" si="2"/>
        <v>5</v>
      </c>
      <c r="X22" s="48"/>
      <c r="Y22" s="207">
        <v>20</v>
      </c>
    </row>
    <row r="23" spans="2:25" ht="14.5" x14ac:dyDescent="0.35">
      <c r="C23" s="40">
        <v>21</v>
      </c>
      <c r="D23" s="109" t="s">
        <v>362</v>
      </c>
      <c r="E23" s="167" t="s">
        <v>324</v>
      </c>
      <c r="F23" s="45">
        <f t="shared" si="0"/>
        <v>15</v>
      </c>
      <c r="G23" s="311">
        <f t="shared" si="1"/>
        <v>3.5</v>
      </c>
      <c r="H23" s="873">
        <v>2.5</v>
      </c>
      <c r="I23" s="878">
        <v>1</v>
      </c>
      <c r="J23" s="316">
        <v>7</v>
      </c>
      <c r="K23" s="68">
        <f t="shared" si="3"/>
        <v>8.125</v>
      </c>
      <c r="L23" s="50"/>
      <c r="M23" s="109" t="s">
        <v>362</v>
      </c>
      <c r="N23" s="739"/>
      <c r="O23" s="773"/>
      <c r="P23" s="791">
        <v>1</v>
      </c>
      <c r="Q23" s="771">
        <v>2</v>
      </c>
      <c r="R23" s="779">
        <v>2</v>
      </c>
      <c r="S23" s="779"/>
      <c r="T23" s="95"/>
      <c r="U23" s="94"/>
      <c r="V23" s="646"/>
      <c r="W23" s="47">
        <f t="shared" si="2"/>
        <v>5</v>
      </c>
      <c r="X23" s="48"/>
      <c r="Y23" s="207">
        <v>21</v>
      </c>
    </row>
    <row r="24" spans="2:25" ht="14.5" x14ac:dyDescent="0.35">
      <c r="C24" s="49">
        <v>22</v>
      </c>
      <c r="D24" s="109" t="s">
        <v>363</v>
      </c>
      <c r="E24" s="167" t="s">
        <v>325</v>
      </c>
      <c r="F24" s="45">
        <f t="shared" si="0"/>
        <v>16</v>
      </c>
      <c r="G24" s="311">
        <f t="shared" si="1"/>
        <v>8.5</v>
      </c>
      <c r="H24" s="873">
        <v>3.5</v>
      </c>
      <c r="I24" s="878">
        <v>5</v>
      </c>
      <c r="J24" s="316">
        <v>8</v>
      </c>
      <c r="K24" s="68">
        <f t="shared" si="3"/>
        <v>10.125</v>
      </c>
      <c r="L24" s="50"/>
      <c r="M24" s="109" t="s">
        <v>363</v>
      </c>
      <c r="N24" s="742">
        <v>3</v>
      </c>
      <c r="O24" s="773"/>
      <c r="P24" s="771">
        <v>1</v>
      </c>
      <c r="Q24" s="771">
        <v>2</v>
      </c>
      <c r="R24" s="779"/>
      <c r="S24" s="779"/>
      <c r="T24" s="95"/>
      <c r="U24" s="94"/>
      <c r="V24" s="646"/>
      <c r="W24" s="47">
        <f t="shared" si="2"/>
        <v>6</v>
      </c>
      <c r="X24" s="48"/>
      <c r="Y24" s="207">
        <v>22</v>
      </c>
    </row>
    <row r="25" spans="2:25" ht="14.5" x14ac:dyDescent="0.35">
      <c r="C25" s="40">
        <v>23</v>
      </c>
      <c r="D25" s="109" t="s">
        <v>364</v>
      </c>
      <c r="E25" s="167" t="s">
        <v>326</v>
      </c>
      <c r="F25" s="45">
        <f t="shared" si="0"/>
        <v>19</v>
      </c>
      <c r="G25" s="872">
        <f t="shared" si="1"/>
        <v>2</v>
      </c>
      <c r="H25" s="873">
        <v>2</v>
      </c>
      <c r="I25" s="880"/>
      <c r="J25" s="890"/>
      <c r="K25" s="68">
        <f t="shared" si="3"/>
        <v>5.25</v>
      </c>
      <c r="L25" s="50"/>
      <c r="M25" s="109" t="s">
        <v>364</v>
      </c>
      <c r="N25" s="739">
        <v>3</v>
      </c>
      <c r="O25" s="774"/>
      <c r="P25" s="775">
        <v>2</v>
      </c>
      <c r="Q25" s="775">
        <v>2</v>
      </c>
      <c r="R25" s="780">
        <v>2</v>
      </c>
      <c r="S25" s="780"/>
      <c r="T25" s="95"/>
      <c r="U25" s="97"/>
      <c r="V25" s="646"/>
      <c r="W25" s="47">
        <f t="shared" si="2"/>
        <v>9</v>
      </c>
      <c r="X25" s="48"/>
      <c r="Y25" s="207">
        <v>23</v>
      </c>
    </row>
    <row r="26" spans="2:25" ht="14.5" x14ac:dyDescent="0.35">
      <c r="C26" s="49">
        <v>24</v>
      </c>
      <c r="D26" s="109" t="s">
        <v>365</v>
      </c>
      <c r="E26" s="167" t="s">
        <v>327</v>
      </c>
      <c r="F26" s="45">
        <f t="shared" si="0"/>
        <v>10</v>
      </c>
      <c r="G26" s="311">
        <f t="shared" si="1"/>
        <v>3</v>
      </c>
      <c r="H26" s="873">
        <v>1</v>
      </c>
      <c r="I26" s="878">
        <v>2</v>
      </c>
      <c r="J26" s="316">
        <v>5</v>
      </c>
      <c r="K26" s="68">
        <f t="shared" si="3"/>
        <v>5.75</v>
      </c>
      <c r="L26" s="50"/>
      <c r="M26" s="109" t="s">
        <v>365</v>
      </c>
      <c r="N26" s="739"/>
      <c r="O26" s="775"/>
      <c r="P26" s="775"/>
      <c r="Q26" s="792"/>
      <c r="R26" s="780"/>
      <c r="S26" s="780"/>
      <c r="T26" s="95"/>
      <c r="U26" s="97"/>
      <c r="V26" s="646"/>
      <c r="W26" s="47">
        <f t="shared" si="2"/>
        <v>0</v>
      </c>
      <c r="X26" s="48"/>
      <c r="Y26" s="207">
        <v>24</v>
      </c>
    </row>
    <row r="27" spans="2:25" ht="14.5" x14ac:dyDescent="0.35">
      <c r="C27" s="40">
        <v>25</v>
      </c>
      <c r="D27" s="253" t="s">
        <v>366</v>
      </c>
      <c r="E27" s="167" t="s">
        <v>161</v>
      </c>
      <c r="F27" s="45">
        <f t="shared" si="0"/>
        <v>23</v>
      </c>
      <c r="G27" s="311">
        <f t="shared" si="1"/>
        <v>7</v>
      </c>
      <c r="H27" s="873">
        <v>2.5</v>
      </c>
      <c r="I27" s="878">
        <v>4.5</v>
      </c>
      <c r="J27" s="316">
        <v>7</v>
      </c>
      <c r="K27" s="68">
        <f t="shared" si="3"/>
        <v>11</v>
      </c>
      <c r="L27" s="50"/>
      <c r="M27" s="109" t="s">
        <v>366</v>
      </c>
      <c r="N27" s="739">
        <v>3</v>
      </c>
      <c r="O27" s="775">
        <v>2</v>
      </c>
      <c r="P27" s="775">
        <v>2</v>
      </c>
      <c r="Q27" s="775">
        <v>2</v>
      </c>
      <c r="R27" s="869">
        <v>2</v>
      </c>
      <c r="S27" s="780">
        <v>2</v>
      </c>
      <c r="T27" s="95"/>
      <c r="U27" s="97"/>
      <c r="V27" s="646"/>
      <c r="W27" s="47">
        <f t="shared" si="2"/>
        <v>13</v>
      </c>
      <c r="X27" s="48"/>
      <c r="Y27" s="207">
        <v>25</v>
      </c>
    </row>
    <row r="28" spans="2:25" ht="14.5" x14ac:dyDescent="0.35">
      <c r="B28" s="762">
        <v>3</v>
      </c>
      <c r="C28" s="49">
        <v>26</v>
      </c>
      <c r="D28" s="109" t="s">
        <v>367</v>
      </c>
      <c r="E28" s="167" t="s">
        <v>176</v>
      </c>
      <c r="F28" s="45">
        <f t="shared" si="0"/>
        <v>23</v>
      </c>
      <c r="G28" s="311">
        <f t="shared" si="1"/>
        <v>20</v>
      </c>
      <c r="H28" s="874">
        <v>10</v>
      </c>
      <c r="I28" s="881">
        <v>10</v>
      </c>
      <c r="J28" s="316">
        <v>20</v>
      </c>
      <c r="K28" s="68">
        <f t="shared" si="3"/>
        <v>20.75</v>
      </c>
      <c r="L28" s="50"/>
      <c r="M28" s="109" t="s">
        <v>367</v>
      </c>
      <c r="N28" s="739">
        <v>3</v>
      </c>
      <c r="O28" s="774">
        <v>2</v>
      </c>
      <c r="P28" s="775">
        <v>2</v>
      </c>
      <c r="Q28" s="775">
        <v>2</v>
      </c>
      <c r="R28" s="780">
        <v>2</v>
      </c>
      <c r="S28" s="780">
        <v>2</v>
      </c>
      <c r="T28" s="95"/>
      <c r="U28" s="97"/>
      <c r="V28" s="646"/>
      <c r="W28" s="47">
        <f t="shared" si="2"/>
        <v>13</v>
      </c>
      <c r="X28" s="48"/>
      <c r="Y28" s="207">
        <v>26</v>
      </c>
    </row>
    <row r="29" spans="2:25" ht="14.5" x14ac:dyDescent="0.35">
      <c r="C29" s="40">
        <v>27</v>
      </c>
      <c r="D29" s="109" t="s">
        <v>368</v>
      </c>
      <c r="E29" s="167" t="s">
        <v>338</v>
      </c>
      <c r="F29" s="45">
        <f t="shared" si="0"/>
        <v>16</v>
      </c>
      <c r="G29" s="311">
        <f t="shared" si="1"/>
        <v>8</v>
      </c>
      <c r="H29" s="873">
        <v>7</v>
      </c>
      <c r="I29" s="878">
        <v>1</v>
      </c>
      <c r="J29" s="648">
        <v>10</v>
      </c>
      <c r="K29" s="68">
        <f t="shared" si="3"/>
        <v>11</v>
      </c>
      <c r="L29" s="50"/>
      <c r="M29" s="109" t="s">
        <v>368</v>
      </c>
      <c r="N29" s="740">
        <v>1</v>
      </c>
      <c r="O29" s="774"/>
      <c r="P29" s="792">
        <v>2</v>
      </c>
      <c r="Q29" s="775">
        <v>2</v>
      </c>
      <c r="R29" s="776">
        <v>1</v>
      </c>
      <c r="S29" s="780"/>
      <c r="T29" s="95"/>
      <c r="U29" s="97"/>
      <c r="V29" s="646"/>
      <c r="W29" s="47">
        <f t="shared" si="2"/>
        <v>6</v>
      </c>
      <c r="X29" s="48"/>
      <c r="Y29" s="207">
        <v>27</v>
      </c>
    </row>
    <row r="30" spans="2:25" ht="14.5" x14ac:dyDescent="0.35">
      <c r="C30" s="49">
        <v>28</v>
      </c>
      <c r="D30" s="109" t="s">
        <v>369</v>
      </c>
      <c r="E30" s="167" t="s">
        <v>339</v>
      </c>
      <c r="F30" s="45">
        <f t="shared" si="0"/>
        <v>20</v>
      </c>
      <c r="G30" s="311">
        <f t="shared" si="1"/>
        <v>10</v>
      </c>
      <c r="H30" s="873">
        <v>4.5</v>
      </c>
      <c r="I30" s="878">
        <v>5.5</v>
      </c>
      <c r="J30" s="316">
        <v>12</v>
      </c>
      <c r="K30" s="68">
        <f t="shared" si="3"/>
        <v>13.5</v>
      </c>
      <c r="L30" s="50"/>
      <c r="M30" s="109" t="s">
        <v>369</v>
      </c>
      <c r="N30" s="739"/>
      <c r="O30" s="775">
        <v>2</v>
      </c>
      <c r="P30" s="775">
        <v>2</v>
      </c>
      <c r="Q30" s="792">
        <v>2</v>
      </c>
      <c r="R30" s="780">
        <v>2</v>
      </c>
      <c r="S30" s="780">
        <v>2</v>
      </c>
      <c r="T30" s="95"/>
      <c r="U30" s="97"/>
      <c r="V30" s="646"/>
      <c r="W30" s="47">
        <f t="shared" si="2"/>
        <v>10</v>
      </c>
      <c r="X30" s="48"/>
      <c r="Y30" s="207">
        <v>28</v>
      </c>
    </row>
    <row r="31" spans="2:25" ht="14.5" x14ac:dyDescent="0.35">
      <c r="C31" s="40">
        <v>29</v>
      </c>
      <c r="D31" s="109" t="s">
        <v>432</v>
      </c>
      <c r="E31" s="167" t="s">
        <v>431</v>
      </c>
      <c r="F31" s="45">
        <f t="shared" si="0"/>
        <v>10</v>
      </c>
      <c r="G31" s="311">
        <f t="shared" si="1"/>
        <v>7</v>
      </c>
      <c r="H31" s="875">
        <v>2.5</v>
      </c>
      <c r="I31" s="878">
        <v>4.5</v>
      </c>
      <c r="J31" s="316">
        <v>5</v>
      </c>
      <c r="K31" s="68">
        <f t="shared" si="3"/>
        <v>6.75</v>
      </c>
      <c r="L31" s="50"/>
      <c r="M31" s="109" t="s">
        <v>432</v>
      </c>
      <c r="N31" s="739"/>
      <c r="O31" s="775"/>
      <c r="P31" s="775"/>
      <c r="Q31" s="792"/>
      <c r="R31" s="780"/>
      <c r="S31" s="780"/>
      <c r="T31" s="95"/>
      <c r="U31" s="97"/>
      <c r="V31" s="646"/>
      <c r="W31" s="47"/>
      <c r="X31" s="48"/>
      <c r="Y31" s="207">
        <v>29</v>
      </c>
    </row>
    <row r="32" spans="2:25" ht="14.5" x14ac:dyDescent="0.35">
      <c r="C32" s="49">
        <v>30</v>
      </c>
      <c r="D32" s="109" t="s">
        <v>370</v>
      </c>
      <c r="E32" s="167" t="s">
        <v>328</v>
      </c>
      <c r="F32" s="45">
        <f t="shared" si="0"/>
        <v>12</v>
      </c>
      <c r="G32" s="311">
        <f t="shared" si="1"/>
        <v>9</v>
      </c>
      <c r="H32" s="873">
        <v>5</v>
      </c>
      <c r="I32" s="878">
        <v>4</v>
      </c>
      <c r="J32" s="316">
        <v>11</v>
      </c>
      <c r="K32" s="68">
        <f t="shared" si="3"/>
        <v>10.75</v>
      </c>
      <c r="L32" s="50"/>
      <c r="M32" s="109" t="s">
        <v>370</v>
      </c>
      <c r="N32" s="739"/>
      <c r="O32" s="775"/>
      <c r="P32" s="775"/>
      <c r="Q32" s="775"/>
      <c r="R32" s="780"/>
      <c r="S32" s="776">
        <v>2</v>
      </c>
      <c r="T32" s="95"/>
      <c r="U32" s="97"/>
      <c r="V32" s="646"/>
      <c r="W32" s="47">
        <f t="shared" si="2"/>
        <v>2</v>
      </c>
      <c r="X32" s="48"/>
      <c r="Y32" s="207">
        <v>30</v>
      </c>
    </row>
    <row r="33" spans="3:29" ht="14.5" x14ac:dyDescent="0.35">
      <c r="C33" s="40">
        <v>31</v>
      </c>
      <c r="D33" s="109" t="s">
        <v>371</v>
      </c>
      <c r="E33" s="167" t="s">
        <v>340</v>
      </c>
      <c r="F33" s="45">
        <f t="shared" si="0"/>
        <v>14</v>
      </c>
      <c r="G33" s="311">
        <f t="shared" si="1"/>
        <v>15.5</v>
      </c>
      <c r="H33" s="873">
        <v>8.5</v>
      </c>
      <c r="I33" s="878">
        <v>7</v>
      </c>
      <c r="J33" s="316">
        <v>14</v>
      </c>
      <c r="K33" s="68">
        <f t="shared" si="3"/>
        <v>14.375</v>
      </c>
      <c r="L33" s="50"/>
      <c r="M33" s="109" t="s">
        <v>371</v>
      </c>
      <c r="N33" s="739"/>
      <c r="O33" s="776"/>
      <c r="P33" s="775">
        <v>2</v>
      </c>
      <c r="Q33" s="775"/>
      <c r="R33" s="869"/>
      <c r="S33" s="780">
        <v>2</v>
      </c>
      <c r="T33" s="95"/>
      <c r="U33" s="97"/>
      <c r="V33" s="646"/>
      <c r="W33" s="47">
        <f t="shared" si="2"/>
        <v>4</v>
      </c>
      <c r="X33" s="48"/>
      <c r="Y33" s="207">
        <v>31</v>
      </c>
    </row>
    <row r="34" spans="3:29" ht="14.5" x14ac:dyDescent="0.35">
      <c r="C34" s="49">
        <v>32</v>
      </c>
      <c r="D34" s="109" t="s">
        <v>372</v>
      </c>
      <c r="E34" s="167" t="s">
        <v>341</v>
      </c>
      <c r="F34" s="45">
        <f t="shared" si="0"/>
        <v>18</v>
      </c>
      <c r="G34" s="311">
        <f t="shared" si="1"/>
        <v>2.5</v>
      </c>
      <c r="H34" s="873">
        <v>0.5</v>
      </c>
      <c r="I34" s="878">
        <v>2</v>
      </c>
      <c r="J34" s="316">
        <v>7</v>
      </c>
      <c r="K34" s="68">
        <f t="shared" si="3"/>
        <v>8.625</v>
      </c>
      <c r="L34" s="50"/>
      <c r="M34" s="109" t="s">
        <v>372</v>
      </c>
      <c r="N34" s="740">
        <v>2</v>
      </c>
      <c r="O34" s="775"/>
      <c r="P34" s="774"/>
      <c r="Q34" s="775">
        <v>2</v>
      </c>
      <c r="R34" s="870">
        <v>2</v>
      </c>
      <c r="S34" s="780">
        <v>2</v>
      </c>
      <c r="T34" s="95"/>
      <c r="U34" s="97"/>
      <c r="V34" s="646"/>
      <c r="W34" s="47">
        <f t="shared" si="2"/>
        <v>8</v>
      </c>
      <c r="X34" s="48"/>
      <c r="Y34" s="207">
        <v>32</v>
      </c>
    </row>
    <row r="35" spans="3:29" ht="15" thickBot="1" x14ac:dyDescent="0.4">
      <c r="C35" s="40">
        <v>33</v>
      </c>
      <c r="D35" s="117" t="s">
        <v>373</v>
      </c>
      <c r="E35" s="185" t="s">
        <v>342</v>
      </c>
      <c r="F35" s="45">
        <f t="shared" si="0"/>
        <v>18</v>
      </c>
      <c r="G35" s="311">
        <f t="shared" si="1"/>
        <v>8.5</v>
      </c>
      <c r="H35" s="876">
        <v>5.5</v>
      </c>
      <c r="I35" s="882">
        <v>3</v>
      </c>
      <c r="J35" s="317">
        <v>8</v>
      </c>
      <c r="K35" s="68">
        <f t="shared" si="3"/>
        <v>10.625</v>
      </c>
      <c r="L35" s="186"/>
      <c r="M35" s="117" t="s">
        <v>373</v>
      </c>
      <c r="N35" s="743"/>
      <c r="O35" s="777">
        <v>2</v>
      </c>
      <c r="P35" s="777">
        <v>2</v>
      </c>
      <c r="Q35" s="777">
        <v>2</v>
      </c>
      <c r="R35" s="781"/>
      <c r="S35" s="781">
        <v>2</v>
      </c>
      <c r="T35" s="187"/>
      <c r="U35" s="148"/>
      <c r="V35" s="647"/>
      <c r="W35" s="47">
        <f t="shared" si="2"/>
        <v>8</v>
      </c>
      <c r="X35" s="188"/>
      <c r="Y35" s="207">
        <v>33</v>
      </c>
    </row>
    <row r="36" spans="3:29" ht="16" thickBot="1" x14ac:dyDescent="0.4">
      <c r="C36" s="189"/>
      <c r="D36" s="190"/>
      <c r="E36" s="191"/>
      <c r="F36" s="192">
        <f t="shared" ref="F36:K36" si="4">AVERAGE(F3:F35)</f>
        <v>16.939393939393938</v>
      </c>
      <c r="G36" s="193">
        <f t="shared" si="4"/>
        <v>8.4696969696969688</v>
      </c>
      <c r="H36" s="877">
        <f t="shared" si="4"/>
        <v>4.0151515151515156</v>
      </c>
      <c r="I36" s="883">
        <f t="shared" si="4"/>
        <v>4.59375</v>
      </c>
      <c r="J36" s="318">
        <f t="shared" si="4"/>
        <v>10.84375</v>
      </c>
      <c r="K36" s="192">
        <f t="shared" si="4"/>
        <v>11.609848484848484</v>
      </c>
      <c r="L36" s="194"/>
      <c r="M36" s="205"/>
      <c r="N36" s="949"/>
      <c r="O36" s="949"/>
      <c r="P36" s="949"/>
      <c r="Q36" s="949"/>
      <c r="R36" s="949"/>
      <c r="S36" s="949"/>
      <c r="T36" s="949"/>
      <c r="U36" s="949"/>
      <c r="V36" s="949"/>
      <c r="W36" s="195">
        <f>AVERAGE(W3:W35)</f>
        <v>7.15625</v>
      </c>
      <c r="X36" s="196"/>
    </row>
    <row r="37" spans="3:29" x14ac:dyDescent="0.25">
      <c r="C37" s="51"/>
      <c r="I37" s="884"/>
    </row>
    <row r="38" spans="3:29" x14ac:dyDescent="0.25">
      <c r="E38" s="44"/>
      <c r="F38" s="44"/>
      <c r="G38" s="44"/>
      <c r="H38" s="760"/>
      <c r="I38" s="760"/>
      <c r="J38" s="44"/>
      <c r="K38" s="44"/>
      <c r="L38" s="44"/>
      <c r="M38" s="206"/>
      <c r="N38" s="44"/>
      <c r="O38" s="44"/>
      <c r="P38" s="44"/>
      <c r="Q38" s="44"/>
      <c r="R38" s="44"/>
      <c r="S38" s="44"/>
      <c r="T38" s="44"/>
      <c r="U38" s="44"/>
      <c r="V38" s="44"/>
      <c r="W38" s="44"/>
      <c r="X38" s="44"/>
      <c r="Y38" s="52"/>
      <c r="Z38" s="44"/>
      <c r="AA38" s="44"/>
      <c r="AB38" s="44"/>
    </row>
    <row r="39" spans="3:29" x14ac:dyDescent="0.25">
      <c r="F39" s="44"/>
      <c r="G39" s="44"/>
      <c r="H39" s="760"/>
      <c r="I39" s="760"/>
      <c r="J39" s="44"/>
      <c r="K39" s="44"/>
      <c r="L39" s="44"/>
      <c r="M39" s="206"/>
      <c r="N39" s="44"/>
      <c r="O39" s="44"/>
      <c r="P39" s="44"/>
      <c r="Q39" s="44"/>
      <c r="R39" s="44"/>
      <c r="S39" s="44"/>
      <c r="T39" s="44"/>
      <c r="U39" s="44"/>
      <c r="V39" s="44"/>
      <c r="W39" s="44"/>
      <c r="X39" s="44"/>
      <c r="Y39" s="52"/>
      <c r="Z39" s="44"/>
      <c r="AA39" s="44"/>
      <c r="AB39" s="44"/>
      <c r="AC39" s="44"/>
    </row>
    <row r="40" spans="3:29" x14ac:dyDescent="0.25">
      <c r="F40" s="44"/>
      <c r="G40" s="44"/>
      <c r="H40" s="760"/>
      <c r="I40" s="760"/>
      <c r="J40" s="44"/>
      <c r="K40" s="44"/>
      <c r="L40" s="44"/>
      <c r="M40" s="206"/>
      <c r="N40" s="44"/>
      <c r="O40" s="44"/>
      <c r="P40" s="44"/>
      <c r="Q40" s="44"/>
      <c r="R40" s="44"/>
      <c r="S40" s="44"/>
      <c r="T40" s="44"/>
      <c r="U40" s="44"/>
      <c r="V40" s="44"/>
      <c r="W40" s="44"/>
      <c r="X40" s="44"/>
      <c r="Y40" s="52"/>
      <c r="Z40" s="44"/>
      <c r="AA40" s="44"/>
      <c r="AB40" s="44"/>
      <c r="AC40" s="44"/>
    </row>
    <row r="41" spans="3:29" x14ac:dyDescent="0.25">
      <c r="F41" s="44"/>
      <c r="G41" s="44"/>
      <c r="H41" s="760"/>
      <c r="I41" s="760"/>
      <c r="J41" s="44"/>
      <c r="K41" s="44"/>
      <c r="L41" s="44"/>
      <c r="M41" s="206"/>
      <c r="N41" s="44"/>
      <c r="O41" s="44"/>
      <c r="P41" s="44"/>
      <c r="Q41" s="44"/>
      <c r="R41" s="44"/>
      <c r="S41" s="44"/>
      <c r="T41" s="44"/>
      <c r="U41" s="44"/>
      <c r="V41" s="44"/>
      <c r="W41" s="44"/>
      <c r="X41" s="44"/>
      <c r="Y41" s="52"/>
      <c r="Z41" s="44"/>
      <c r="AA41" s="44"/>
      <c r="AB41" s="44"/>
      <c r="AC41" s="44"/>
    </row>
    <row r="42" spans="3:29" x14ac:dyDescent="0.25">
      <c r="F42" s="44"/>
      <c r="G42" s="44"/>
      <c r="H42" s="760"/>
      <c r="I42" s="760"/>
      <c r="J42" s="44"/>
      <c r="K42" s="44"/>
      <c r="L42" s="44"/>
      <c r="M42" s="206"/>
      <c r="N42" s="44"/>
      <c r="O42" s="44"/>
      <c r="P42" s="44"/>
      <c r="Q42" s="44"/>
      <c r="R42" s="44"/>
      <c r="S42" s="44"/>
      <c r="T42" s="44"/>
      <c r="U42" s="44"/>
      <c r="V42" s="44"/>
      <c r="W42" s="44"/>
      <c r="X42" s="44"/>
      <c r="Y42" s="52"/>
      <c r="Z42" s="44"/>
      <c r="AA42" s="44"/>
      <c r="AB42" s="44"/>
      <c r="AC42" s="44"/>
    </row>
    <row r="43" spans="3:29" x14ac:dyDescent="0.25">
      <c r="F43" s="44"/>
      <c r="G43" s="44"/>
      <c r="H43" s="760"/>
      <c r="I43" s="760"/>
      <c r="J43" s="44"/>
      <c r="K43" s="44"/>
      <c r="L43" s="44"/>
      <c r="M43" s="206"/>
      <c r="N43" s="44"/>
      <c r="O43" s="44"/>
      <c r="P43" s="44"/>
      <c r="Q43" s="44"/>
      <c r="R43" s="44"/>
      <c r="S43" s="44"/>
      <c r="T43" s="44"/>
      <c r="U43" s="44"/>
      <c r="V43" s="44"/>
      <c r="W43" s="44"/>
      <c r="X43" s="44"/>
      <c r="Y43" s="52"/>
      <c r="Z43" s="44"/>
      <c r="AA43" s="44"/>
      <c r="AB43" s="44"/>
      <c r="AC43" s="44"/>
    </row>
    <row r="44" spans="3:29" x14ac:dyDescent="0.25">
      <c r="F44" s="44"/>
      <c r="G44" s="44"/>
      <c r="H44" s="760"/>
      <c r="I44" s="760"/>
      <c r="J44" s="44"/>
      <c r="K44" s="44"/>
      <c r="L44" s="44"/>
      <c r="M44" s="206"/>
      <c r="N44" s="44"/>
      <c r="O44" s="44"/>
      <c r="P44" s="44"/>
      <c r="Q44" s="44"/>
      <c r="R44" s="44"/>
      <c r="S44" s="44"/>
      <c r="T44" s="44"/>
      <c r="U44" s="44"/>
      <c r="V44" s="44"/>
      <c r="W44" s="44"/>
      <c r="X44" s="44"/>
      <c r="Y44" s="52"/>
      <c r="Z44" s="44"/>
      <c r="AA44" s="44"/>
      <c r="AB44" s="44"/>
      <c r="AC44" s="44"/>
    </row>
    <row r="45" spans="3:29" x14ac:dyDescent="0.25">
      <c r="F45" s="44"/>
      <c r="G45" s="44"/>
      <c r="H45" s="760"/>
      <c r="I45" s="760"/>
      <c r="J45" s="44"/>
      <c r="K45" s="44"/>
      <c r="L45" s="44"/>
      <c r="M45" s="206"/>
      <c r="N45" s="44"/>
      <c r="O45" s="44"/>
      <c r="P45" s="44"/>
      <c r="Q45" s="44"/>
      <c r="R45" s="44"/>
      <c r="S45" s="44"/>
      <c r="T45" s="44"/>
      <c r="U45" s="44"/>
      <c r="V45" s="44"/>
      <c r="W45" s="44"/>
      <c r="X45" s="44"/>
      <c r="Y45" s="52"/>
      <c r="Z45" s="44"/>
      <c r="AA45" s="44"/>
      <c r="AB45" s="44"/>
      <c r="AC45" s="44"/>
    </row>
    <row r="46" spans="3:29" x14ac:dyDescent="0.25">
      <c r="F46" s="44"/>
      <c r="G46" s="44"/>
      <c r="H46" s="760"/>
      <c r="I46" s="760"/>
      <c r="J46" s="44"/>
      <c r="K46" s="44"/>
      <c r="L46" s="44"/>
      <c r="M46" s="206"/>
      <c r="N46" s="44"/>
      <c r="O46" s="44"/>
      <c r="P46" s="44"/>
      <c r="Q46" s="44"/>
      <c r="R46" s="44"/>
      <c r="S46" s="44"/>
      <c r="T46" s="44"/>
      <c r="U46" s="44"/>
      <c r="V46" s="44"/>
      <c r="W46" s="44"/>
      <c r="X46" s="44"/>
      <c r="Y46" s="52"/>
      <c r="Z46" s="44"/>
      <c r="AA46" s="44"/>
      <c r="AB46" s="44"/>
      <c r="AC46" s="44"/>
    </row>
    <row r="47" spans="3:29" x14ac:dyDescent="0.25">
      <c r="F47" s="44"/>
      <c r="G47" s="44"/>
      <c r="H47" s="760"/>
      <c r="I47" s="760"/>
      <c r="J47" s="44"/>
      <c r="K47" s="44"/>
      <c r="L47" s="44"/>
      <c r="M47" s="206"/>
      <c r="N47" s="44"/>
      <c r="O47" s="44"/>
      <c r="P47" s="44"/>
      <c r="Q47" s="44"/>
      <c r="R47" s="44"/>
      <c r="S47" s="44"/>
      <c r="T47" s="44"/>
      <c r="U47" s="44"/>
      <c r="V47" s="44"/>
      <c r="W47" s="44"/>
      <c r="X47" s="44"/>
      <c r="Y47" s="52"/>
      <c r="Z47" s="44"/>
      <c r="AA47" s="44"/>
      <c r="AB47" s="44"/>
      <c r="AC47" s="44"/>
    </row>
    <row r="48" spans="3:29" x14ac:dyDescent="0.25">
      <c r="F48" s="44"/>
      <c r="G48" s="44"/>
      <c r="H48" s="760"/>
      <c r="I48" s="760"/>
      <c r="J48" s="44"/>
      <c r="K48" s="44"/>
      <c r="L48" s="44"/>
      <c r="M48" s="206"/>
      <c r="N48" s="44"/>
      <c r="O48" s="44"/>
      <c r="P48" s="44"/>
      <c r="Q48" s="44"/>
      <c r="R48" s="44"/>
      <c r="S48" s="44"/>
      <c r="T48" s="44"/>
      <c r="U48" s="44"/>
      <c r="V48" s="44"/>
      <c r="W48" s="44"/>
      <c r="X48" s="44"/>
      <c r="Y48" s="52"/>
      <c r="Z48" s="44"/>
      <c r="AA48" s="44"/>
      <c r="AB48" s="44"/>
      <c r="AC48" s="44"/>
    </row>
    <row r="49" spans="6:29" x14ac:dyDescent="0.25">
      <c r="F49" s="44"/>
      <c r="G49" s="44"/>
      <c r="H49" s="760"/>
      <c r="I49" s="760"/>
      <c r="J49" s="44"/>
      <c r="K49" s="44"/>
      <c r="L49" s="44"/>
      <c r="M49" s="206"/>
      <c r="N49" s="44"/>
      <c r="O49" s="44"/>
      <c r="P49" s="44"/>
      <c r="Q49" s="44"/>
      <c r="R49" s="44"/>
      <c r="S49" s="44"/>
      <c r="T49" s="44"/>
      <c r="U49" s="44"/>
      <c r="V49" s="44"/>
      <c r="W49" s="44"/>
      <c r="X49" s="44"/>
      <c r="Y49" s="52"/>
      <c r="Z49" s="44"/>
      <c r="AA49" s="44"/>
      <c r="AB49" s="44"/>
      <c r="AC49" s="44"/>
    </row>
    <row r="50" spans="6:29" x14ac:dyDescent="0.25">
      <c r="F50" s="44"/>
      <c r="G50" s="44"/>
      <c r="H50" s="760"/>
      <c r="I50" s="760"/>
      <c r="J50" s="44"/>
      <c r="K50" s="44"/>
      <c r="L50" s="44"/>
      <c r="M50" s="206"/>
      <c r="N50" s="44"/>
      <c r="O50" s="44"/>
      <c r="P50" s="44"/>
      <c r="Q50" s="44"/>
      <c r="R50" s="44"/>
      <c r="S50" s="44"/>
      <c r="T50" s="44"/>
      <c r="U50" s="44"/>
      <c r="V50" s="44"/>
      <c r="W50" s="44"/>
      <c r="X50" s="44"/>
      <c r="Y50" s="52"/>
      <c r="Z50" s="44"/>
      <c r="AA50" s="44"/>
      <c r="AB50" s="44"/>
      <c r="AC50" s="44"/>
    </row>
    <row r="51" spans="6:29" x14ac:dyDescent="0.25">
      <c r="F51" s="44"/>
      <c r="G51" s="44"/>
      <c r="H51" s="760"/>
      <c r="I51" s="760"/>
      <c r="J51" s="44"/>
      <c r="K51" s="44"/>
      <c r="L51" s="44"/>
      <c r="M51" s="206"/>
      <c r="N51" s="44"/>
      <c r="O51" s="44"/>
      <c r="P51" s="44"/>
      <c r="Q51" s="44"/>
      <c r="R51" s="44"/>
      <c r="S51" s="44"/>
      <c r="T51" s="44"/>
      <c r="U51" s="44"/>
      <c r="V51" s="44"/>
      <c r="W51" s="44"/>
      <c r="X51" s="44"/>
      <c r="Y51" s="52"/>
      <c r="Z51" s="44"/>
      <c r="AA51" s="44"/>
      <c r="AB51" s="44"/>
      <c r="AC51" s="44"/>
    </row>
    <row r="52" spans="6:29" x14ac:dyDescent="0.25">
      <c r="F52" s="44"/>
      <c r="G52" s="44"/>
      <c r="H52" s="760"/>
      <c r="I52" s="760"/>
      <c r="J52" s="44"/>
      <c r="K52" s="44"/>
      <c r="L52" s="44"/>
      <c r="M52" s="206"/>
      <c r="N52" s="44"/>
      <c r="O52" s="44"/>
      <c r="P52" s="44"/>
      <c r="Q52" s="44"/>
      <c r="R52" s="44"/>
      <c r="S52" s="44"/>
      <c r="T52" s="44"/>
      <c r="U52" s="44"/>
      <c r="V52" s="44"/>
      <c r="W52" s="44"/>
      <c r="X52" s="44"/>
      <c r="Y52" s="52"/>
      <c r="Z52" s="44"/>
      <c r="AA52" s="44"/>
      <c r="AB52" s="44"/>
      <c r="AC52" s="44"/>
    </row>
    <row r="53" spans="6:29" x14ac:dyDescent="0.25">
      <c r="F53" s="44"/>
      <c r="G53" s="44"/>
      <c r="H53" s="760"/>
      <c r="I53" s="760"/>
      <c r="J53" s="44"/>
      <c r="K53" s="44"/>
      <c r="L53" s="44"/>
      <c r="M53" s="206"/>
      <c r="N53" s="44"/>
      <c r="O53" s="44"/>
      <c r="P53" s="44"/>
      <c r="Q53" s="44"/>
      <c r="R53" s="44"/>
      <c r="S53" s="44"/>
      <c r="T53" s="44"/>
      <c r="U53" s="44"/>
      <c r="V53" s="44"/>
      <c r="W53" s="44"/>
      <c r="X53" s="44"/>
      <c r="Y53" s="52"/>
      <c r="Z53" s="44"/>
      <c r="AA53" s="44"/>
      <c r="AB53" s="44"/>
      <c r="AC53" s="44"/>
    </row>
    <row r="54" spans="6:29" x14ac:dyDescent="0.25">
      <c r="F54" s="44"/>
      <c r="G54" s="44"/>
      <c r="H54" s="760"/>
      <c r="I54" s="760"/>
      <c r="J54" s="44"/>
      <c r="K54" s="44"/>
      <c r="L54" s="44"/>
      <c r="M54" s="206"/>
      <c r="N54" s="44"/>
      <c r="O54" s="44"/>
      <c r="P54" s="44"/>
      <c r="Q54" s="44"/>
      <c r="R54" s="44"/>
      <c r="S54" s="44"/>
      <c r="T54" s="44"/>
      <c r="U54" s="44"/>
      <c r="V54" s="44"/>
      <c r="W54" s="44"/>
      <c r="X54" s="44"/>
      <c r="Y54" s="52"/>
      <c r="Z54" s="44"/>
      <c r="AA54" s="44"/>
      <c r="AB54" s="44"/>
      <c r="AC54" s="44"/>
    </row>
    <row r="55" spans="6:29" x14ac:dyDescent="0.25">
      <c r="F55" s="44"/>
      <c r="G55" s="44"/>
      <c r="H55" s="760"/>
      <c r="I55" s="760"/>
      <c r="J55" s="44"/>
      <c r="K55" s="44"/>
      <c r="L55" s="44"/>
      <c r="M55" s="206"/>
      <c r="N55" s="44"/>
      <c r="O55" s="44"/>
      <c r="P55" s="44"/>
      <c r="Q55" s="44"/>
      <c r="R55" s="44"/>
      <c r="S55" s="44"/>
      <c r="T55" s="44"/>
      <c r="U55" s="44"/>
      <c r="V55" s="44"/>
      <c r="W55" s="44"/>
      <c r="X55" s="44"/>
      <c r="Y55" s="52"/>
      <c r="Z55" s="44"/>
      <c r="AA55" s="44"/>
      <c r="AB55" s="44"/>
      <c r="AC55" s="44"/>
    </row>
    <row r="56" spans="6:29" x14ac:dyDescent="0.25">
      <c r="F56" s="44"/>
      <c r="G56" s="44"/>
      <c r="H56" s="760"/>
      <c r="I56" s="760"/>
      <c r="J56" s="44"/>
      <c r="K56" s="44"/>
      <c r="L56" s="44"/>
      <c r="M56" s="206"/>
      <c r="N56" s="44"/>
      <c r="O56" s="44"/>
      <c r="P56" s="44"/>
      <c r="Q56" s="44"/>
      <c r="R56" s="44"/>
      <c r="S56" s="44"/>
      <c r="T56" s="44"/>
      <c r="U56" s="44"/>
      <c r="V56" s="44"/>
      <c r="W56" s="44"/>
      <c r="X56" s="44"/>
      <c r="Y56" s="52"/>
      <c r="Z56" s="44"/>
      <c r="AA56" s="44"/>
      <c r="AB56" s="44"/>
      <c r="AC56" s="44"/>
    </row>
    <row r="57" spans="6:29" x14ac:dyDescent="0.25">
      <c r="F57" s="44"/>
      <c r="G57" s="44"/>
      <c r="H57" s="760"/>
      <c r="I57" s="760"/>
      <c r="J57" s="44"/>
      <c r="K57" s="44"/>
      <c r="L57" s="44"/>
      <c r="M57" s="206"/>
      <c r="N57" s="44"/>
      <c r="O57" s="44"/>
      <c r="P57" s="44"/>
      <c r="Q57" s="44"/>
      <c r="R57" s="44"/>
      <c r="S57" s="44"/>
      <c r="T57" s="44"/>
      <c r="U57" s="44"/>
      <c r="V57" s="44"/>
      <c r="W57" s="44"/>
      <c r="X57" s="44"/>
      <c r="Y57" s="52"/>
      <c r="Z57" s="44"/>
      <c r="AA57" s="44"/>
      <c r="AB57" s="44"/>
      <c r="AC57" s="44"/>
    </row>
    <row r="58" spans="6:29" x14ac:dyDescent="0.25">
      <c r="F58" s="44"/>
      <c r="G58" s="44"/>
      <c r="H58" s="760"/>
      <c r="I58" s="760"/>
      <c r="J58" s="44"/>
      <c r="K58" s="44"/>
      <c r="L58" s="44"/>
      <c r="M58" s="206"/>
      <c r="N58" s="44"/>
      <c r="O58" s="44"/>
      <c r="P58" s="44"/>
      <c r="Q58" s="44"/>
      <c r="R58" s="44"/>
      <c r="S58" s="44"/>
      <c r="T58" s="44"/>
      <c r="U58" s="44"/>
      <c r="V58" s="44"/>
      <c r="W58" s="44"/>
      <c r="X58" s="44"/>
      <c r="Y58" s="52"/>
      <c r="Z58" s="44"/>
      <c r="AA58" s="44"/>
      <c r="AB58" s="44"/>
      <c r="AC58" s="44"/>
    </row>
    <row r="59" spans="6:29" x14ac:dyDescent="0.25">
      <c r="F59" s="44"/>
      <c r="G59" s="44"/>
      <c r="H59" s="760"/>
      <c r="I59" s="760"/>
      <c r="J59" s="44"/>
      <c r="K59" s="44"/>
      <c r="L59" s="44"/>
      <c r="M59" s="206"/>
      <c r="N59" s="44"/>
      <c r="O59" s="44"/>
      <c r="P59" s="44"/>
      <c r="Q59" s="44"/>
      <c r="R59" s="44"/>
      <c r="S59" s="44"/>
      <c r="T59" s="44"/>
      <c r="U59" s="44"/>
      <c r="V59" s="44"/>
      <c r="W59" s="44"/>
      <c r="X59" s="44"/>
      <c r="Y59" s="52"/>
      <c r="Z59" s="44"/>
      <c r="AA59" s="44"/>
      <c r="AB59" s="44"/>
      <c r="AC59" s="44"/>
    </row>
    <row r="60" spans="6:29" x14ac:dyDescent="0.25">
      <c r="F60" s="44"/>
      <c r="G60" s="44"/>
      <c r="H60" s="760"/>
      <c r="I60" s="760"/>
      <c r="J60" s="44"/>
      <c r="K60" s="44"/>
      <c r="L60" s="44"/>
      <c r="M60" s="206"/>
      <c r="N60" s="44"/>
      <c r="O60" s="44"/>
      <c r="P60" s="44"/>
      <c r="Q60" s="44"/>
      <c r="R60" s="44"/>
      <c r="S60" s="44"/>
      <c r="T60" s="44"/>
      <c r="U60" s="44"/>
      <c r="V60" s="44"/>
      <c r="W60" s="44"/>
      <c r="X60" s="44"/>
      <c r="Y60" s="52"/>
      <c r="Z60" s="44"/>
      <c r="AA60" s="44"/>
      <c r="AB60" s="44"/>
      <c r="AC60" s="44"/>
    </row>
    <row r="61" spans="6:29" x14ac:dyDescent="0.25">
      <c r="F61" s="44"/>
      <c r="G61" s="44"/>
      <c r="H61" s="760"/>
      <c r="I61" s="760"/>
      <c r="J61" s="44"/>
      <c r="K61" s="44"/>
      <c r="L61" s="44"/>
      <c r="M61" s="206"/>
      <c r="N61" s="44"/>
      <c r="O61" s="44"/>
      <c r="P61" s="44"/>
      <c r="Q61" s="44"/>
      <c r="R61" s="44"/>
      <c r="S61" s="44"/>
      <c r="T61" s="44"/>
      <c r="U61" s="44"/>
      <c r="V61" s="44"/>
      <c r="W61" s="44"/>
      <c r="X61" s="44"/>
      <c r="Y61" s="52"/>
      <c r="Z61" s="44"/>
      <c r="AA61" s="44"/>
      <c r="AB61" s="44"/>
      <c r="AC61" s="44"/>
    </row>
    <row r="62" spans="6:29" x14ac:dyDescent="0.25">
      <c r="F62" s="44"/>
      <c r="G62" s="44"/>
      <c r="H62" s="760"/>
      <c r="I62" s="760"/>
      <c r="J62" s="44"/>
      <c r="K62" s="44"/>
      <c r="L62" s="44"/>
      <c r="M62" s="206"/>
      <c r="N62" s="44"/>
      <c r="O62" s="44"/>
      <c r="P62" s="44"/>
      <c r="Q62" s="44"/>
      <c r="R62" s="44"/>
      <c r="S62" s="44"/>
      <c r="T62" s="44"/>
      <c r="U62" s="44"/>
      <c r="V62" s="44"/>
      <c r="W62" s="44"/>
      <c r="X62" s="44"/>
      <c r="Y62" s="52"/>
      <c r="Z62" s="44"/>
      <c r="AA62" s="44"/>
      <c r="AB62" s="44"/>
      <c r="AC62" s="44"/>
    </row>
    <row r="63" spans="6:29" x14ac:dyDescent="0.25">
      <c r="F63" s="44"/>
      <c r="G63" s="44"/>
      <c r="H63" s="760"/>
      <c r="I63" s="760"/>
      <c r="J63" s="44"/>
      <c r="K63" s="44"/>
      <c r="L63" s="44"/>
      <c r="M63" s="206"/>
      <c r="N63" s="44"/>
      <c r="O63" s="44"/>
      <c r="P63" s="44"/>
      <c r="Q63" s="44"/>
      <c r="R63" s="44"/>
      <c r="S63" s="44"/>
      <c r="T63" s="44"/>
      <c r="U63" s="44"/>
      <c r="V63" s="44"/>
      <c r="W63" s="44"/>
      <c r="X63" s="44"/>
      <c r="Y63" s="52"/>
      <c r="Z63" s="44"/>
      <c r="AA63" s="44"/>
      <c r="AB63" s="44"/>
      <c r="AC63" s="44"/>
    </row>
    <row r="64" spans="6:29" x14ac:dyDescent="0.25">
      <c r="F64" s="44"/>
      <c r="G64" s="44"/>
      <c r="H64" s="760"/>
      <c r="I64" s="760"/>
      <c r="J64" s="44"/>
      <c r="K64" s="44"/>
      <c r="L64" s="44"/>
      <c r="M64" s="206"/>
      <c r="N64" s="44"/>
      <c r="O64" s="44"/>
      <c r="P64" s="44"/>
      <c r="Q64" s="44"/>
      <c r="R64" s="44"/>
      <c r="S64" s="44"/>
      <c r="T64" s="44"/>
      <c r="U64" s="44"/>
      <c r="V64" s="44"/>
      <c r="W64" s="44"/>
      <c r="X64" s="44"/>
      <c r="Y64" s="52"/>
      <c r="Z64" s="44"/>
      <c r="AA64" s="44"/>
      <c r="AB64" s="44"/>
      <c r="AC64" s="44"/>
    </row>
    <row r="65" spans="6:29" x14ac:dyDescent="0.25">
      <c r="F65" s="44"/>
      <c r="G65" s="44"/>
      <c r="H65" s="760"/>
      <c r="I65" s="760"/>
      <c r="J65" s="44"/>
      <c r="K65" s="44"/>
      <c r="L65" s="44"/>
      <c r="M65" s="206"/>
      <c r="N65" s="44"/>
      <c r="O65" s="44"/>
      <c r="P65" s="44"/>
      <c r="Q65" s="44"/>
      <c r="R65" s="44"/>
      <c r="S65" s="44"/>
      <c r="T65" s="44"/>
      <c r="U65" s="44"/>
      <c r="V65" s="44"/>
      <c r="W65" s="44"/>
      <c r="X65" s="44"/>
      <c r="Y65" s="52"/>
      <c r="Z65" s="44"/>
      <c r="AA65" s="44"/>
      <c r="AB65" s="44"/>
      <c r="AC65" s="44"/>
    </row>
    <row r="66" spans="6:29" x14ac:dyDescent="0.25">
      <c r="F66" s="44"/>
      <c r="G66" s="44"/>
      <c r="H66" s="760"/>
      <c r="I66" s="760"/>
      <c r="J66" s="44"/>
      <c r="K66" s="44"/>
      <c r="L66" s="44"/>
      <c r="M66" s="206"/>
      <c r="N66" s="44"/>
      <c r="O66" s="44"/>
      <c r="P66" s="44"/>
      <c r="Q66" s="44"/>
      <c r="R66" s="44"/>
      <c r="S66" s="44"/>
      <c r="T66" s="44"/>
      <c r="U66" s="44"/>
      <c r="V66" s="44"/>
      <c r="W66" s="44"/>
      <c r="X66" s="44"/>
      <c r="Y66" s="52"/>
      <c r="Z66" s="44"/>
      <c r="AA66" s="44"/>
      <c r="AB66" s="44"/>
      <c r="AC66" s="44"/>
    </row>
    <row r="67" spans="6:29" x14ac:dyDescent="0.25">
      <c r="F67" s="44"/>
      <c r="G67" s="44"/>
      <c r="H67" s="760"/>
      <c r="I67" s="760"/>
      <c r="J67" s="44"/>
      <c r="K67" s="44"/>
      <c r="L67" s="44"/>
      <c r="M67" s="206"/>
      <c r="N67" s="44"/>
      <c r="O67" s="44"/>
      <c r="P67" s="44"/>
      <c r="Q67" s="44"/>
      <c r="R67" s="44"/>
      <c r="S67" s="44"/>
      <c r="T67" s="44"/>
      <c r="U67" s="44"/>
      <c r="V67" s="44"/>
      <c r="W67" s="44"/>
      <c r="X67" s="44"/>
      <c r="Y67" s="52"/>
      <c r="Z67" s="44"/>
      <c r="AA67" s="44"/>
      <c r="AB67" s="44"/>
      <c r="AC67" s="44"/>
    </row>
    <row r="68" spans="6:29" x14ac:dyDescent="0.25">
      <c r="F68" s="44"/>
      <c r="G68" s="44"/>
      <c r="H68" s="760"/>
      <c r="I68" s="760"/>
      <c r="J68" s="44"/>
      <c r="K68" s="44"/>
      <c r="L68" s="44"/>
      <c r="M68" s="206"/>
      <c r="N68" s="44"/>
      <c r="O68" s="44"/>
      <c r="P68" s="44"/>
      <c r="Q68" s="44"/>
      <c r="R68" s="44"/>
      <c r="S68" s="44"/>
      <c r="T68" s="44"/>
      <c r="U68" s="44"/>
      <c r="V68" s="44"/>
      <c r="W68" s="44"/>
      <c r="X68" s="44"/>
      <c r="Y68" s="52"/>
      <c r="Z68" s="44"/>
      <c r="AA68" s="44"/>
      <c r="AB68" s="44"/>
      <c r="AC68" s="44"/>
    </row>
    <row r="69" spans="6:29" x14ac:dyDescent="0.25">
      <c r="F69" s="44"/>
      <c r="G69" s="44"/>
      <c r="H69" s="760"/>
      <c r="I69" s="760"/>
      <c r="J69" s="44"/>
      <c r="K69" s="44"/>
      <c r="L69" s="44"/>
      <c r="M69" s="206"/>
      <c r="N69" s="44"/>
      <c r="O69" s="44"/>
      <c r="P69" s="44"/>
      <c r="Q69" s="44"/>
      <c r="R69" s="44"/>
      <c r="S69" s="44"/>
      <c r="T69" s="44"/>
      <c r="U69" s="44"/>
      <c r="V69" s="44"/>
      <c r="W69" s="44"/>
      <c r="X69" s="44"/>
      <c r="Y69" s="52"/>
      <c r="Z69" s="44"/>
      <c r="AA69" s="44"/>
      <c r="AB69" s="44"/>
      <c r="AC69" s="44"/>
    </row>
    <row r="70" spans="6:29" x14ac:dyDescent="0.25">
      <c r="F70" s="44"/>
      <c r="G70" s="44"/>
      <c r="H70" s="760"/>
      <c r="I70" s="760"/>
      <c r="J70" s="44"/>
      <c r="K70" s="44"/>
      <c r="L70" s="44"/>
      <c r="M70" s="206"/>
      <c r="N70" s="44"/>
      <c r="O70" s="44"/>
      <c r="P70" s="44"/>
      <c r="Q70" s="44"/>
      <c r="R70" s="44"/>
      <c r="S70" s="44"/>
      <c r="T70" s="44"/>
      <c r="U70" s="44"/>
      <c r="V70" s="44"/>
      <c r="W70" s="44"/>
      <c r="X70" s="44"/>
      <c r="Y70" s="52"/>
      <c r="Z70" s="44"/>
      <c r="AA70" s="44"/>
      <c r="AB70" s="44"/>
      <c r="AC70" s="44"/>
    </row>
    <row r="71" spans="6:29" x14ac:dyDescent="0.25">
      <c r="F71" s="44"/>
      <c r="G71" s="44"/>
      <c r="H71" s="760"/>
      <c r="I71" s="760"/>
      <c r="J71" s="44"/>
      <c r="K71" s="44"/>
      <c r="L71" s="44"/>
      <c r="M71" s="206"/>
      <c r="N71" s="44"/>
      <c r="O71" s="44"/>
      <c r="P71" s="44"/>
      <c r="Q71" s="44"/>
      <c r="R71" s="44"/>
      <c r="S71" s="44"/>
      <c r="T71" s="44"/>
      <c r="U71" s="44"/>
      <c r="V71" s="44"/>
      <c r="W71" s="44"/>
      <c r="X71" s="44"/>
      <c r="Y71" s="52"/>
      <c r="Z71" s="44"/>
      <c r="AA71" s="44"/>
      <c r="AB71" s="44"/>
      <c r="AC71" s="44"/>
    </row>
  </sheetData>
  <sheetProtection selectLockedCells="1" selectUnlockedCells="1"/>
  <mergeCells count="3">
    <mergeCell ref="D1:J1"/>
    <mergeCell ref="N1:V1"/>
    <mergeCell ref="N36:V36"/>
  </mergeCells>
  <phoneticPr fontId="5" type="noConversion"/>
  <hyperlinks>
    <hyperlink ref="N1" r:id="rId1" display="Implication Trimestre 3" xr:uid="{91839AFD-E29C-45D3-9555-04E596CDFD30}"/>
  </hyperlinks>
  <printOptions horizontalCentered="1" verticalCentered="1"/>
  <pageMargins left="0.70833333333333337" right="0.70833333333333337" top="0.74791666666666667" bottom="0.74791666666666667" header="0.51181102362204722" footer="0.51181102362204722"/>
  <pageSetup paperSize="9" firstPageNumber="0" orientation="landscape" horizontalDpi="300"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640A2-A978-4A3F-9210-E4CE4189D256}">
  <sheetPr>
    <pageSetUpPr fitToPage="1"/>
  </sheetPr>
  <dimension ref="A1:Y34"/>
  <sheetViews>
    <sheetView zoomScale="98" zoomScaleNormal="98" workbookViewId="0">
      <selection activeCell="Y25" sqref="Y25"/>
    </sheetView>
  </sheetViews>
  <sheetFormatPr baseColWidth="10" defaultColWidth="13.26953125" defaultRowHeight="12.5" x14ac:dyDescent="0.25"/>
  <cols>
    <col min="1" max="1" width="2" bestFit="1" customWidth="1"/>
    <col min="2" max="2" width="3.1796875" customWidth="1"/>
    <col min="3" max="3" width="16.81640625" bestFit="1" customWidth="1"/>
    <col min="4" max="4" width="7" customWidth="1"/>
    <col min="5" max="5" width="6.7265625" customWidth="1"/>
    <col min="6" max="6" width="7" customWidth="1"/>
    <col min="7" max="8" width="6.81640625" customWidth="1"/>
    <col min="9" max="9" width="9" bestFit="1" customWidth="1"/>
    <col min="10" max="10" width="8" customWidth="1"/>
    <col min="11" max="11" width="12.81640625" style="638" bestFit="1" customWidth="1"/>
    <col min="12" max="12" width="3" style="39" customWidth="1"/>
    <col min="13" max="13" width="3.453125" customWidth="1"/>
    <col min="14" max="20" width="3" customWidth="1"/>
    <col min="21" max="21" width="4.453125" customWidth="1"/>
    <col min="22" max="22" width="7.54296875" customWidth="1"/>
    <col min="23" max="23" width="3.26953125" customWidth="1"/>
    <col min="24" max="251" width="11.1796875" customWidth="1"/>
    <col min="252" max="252" width="3.1796875" customWidth="1"/>
    <col min="253" max="253" width="21.1796875" customWidth="1"/>
  </cols>
  <sheetData>
    <row r="1" spans="1:23" ht="6.75" customHeight="1" thickBot="1" x14ac:dyDescent="0.3"/>
    <row r="2" spans="1:23" ht="19" thickBot="1" x14ac:dyDescent="0.5">
      <c r="C2" s="950" t="s">
        <v>548</v>
      </c>
      <c r="D2" s="950"/>
      <c r="E2" s="950"/>
      <c r="F2" s="950"/>
      <c r="G2" s="950"/>
      <c r="H2" s="950"/>
      <c r="I2" s="950"/>
      <c r="K2" s="713"/>
      <c r="L2" s="951" t="s">
        <v>543</v>
      </c>
      <c r="M2" s="952"/>
      <c r="N2" s="952"/>
      <c r="O2" s="952"/>
      <c r="P2" s="952"/>
      <c r="Q2" s="952"/>
      <c r="R2" s="952"/>
      <c r="S2" s="952"/>
      <c r="T2" s="953"/>
      <c r="U2" s="212"/>
      <c r="V2" s="213"/>
      <c r="W2" s="214"/>
    </row>
    <row r="3" spans="1:23" ht="15" thickBot="1" x14ac:dyDescent="0.35">
      <c r="A3" t="s">
        <v>535</v>
      </c>
      <c r="B3" s="215"/>
      <c r="C3" s="157" t="s">
        <v>0</v>
      </c>
      <c r="D3" s="216"/>
      <c r="E3" s="337" t="s">
        <v>3</v>
      </c>
      <c r="F3" s="310" t="s">
        <v>545</v>
      </c>
      <c r="G3" s="312" t="s">
        <v>549</v>
      </c>
      <c r="H3" s="313" t="s">
        <v>550</v>
      </c>
      <c r="I3" s="322" t="s">
        <v>538</v>
      </c>
      <c r="J3" s="217" t="s">
        <v>101</v>
      </c>
      <c r="K3" s="643"/>
      <c r="L3" s="163" t="s">
        <v>5</v>
      </c>
      <c r="M3" s="163" t="s">
        <v>6</v>
      </c>
      <c r="N3" s="163" t="s">
        <v>7</v>
      </c>
      <c r="O3" s="163" t="s">
        <v>8</v>
      </c>
      <c r="P3" s="163" t="s">
        <v>9</v>
      </c>
      <c r="Q3" s="163" t="s">
        <v>10</v>
      </c>
      <c r="R3" s="163" t="s">
        <v>11</v>
      </c>
      <c r="S3" s="163" t="s">
        <v>12</v>
      </c>
      <c r="T3" s="163" t="s">
        <v>13</v>
      </c>
      <c r="U3" s="218" t="s">
        <v>17</v>
      </c>
      <c r="V3" s="219" t="s">
        <v>18</v>
      </c>
      <c r="W3" s="220"/>
    </row>
    <row r="4" spans="1:23" ht="14.5" x14ac:dyDescent="0.35">
      <c r="B4" s="62">
        <v>1</v>
      </c>
      <c r="C4" s="109" t="s">
        <v>399</v>
      </c>
      <c r="D4" s="250" t="s">
        <v>100</v>
      </c>
      <c r="E4" s="658">
        <f t="shared" ref="E4:E33" si="0">+(10+U4-V4)</f>
        <v>21</v>
      </c>
      <c r="F4" s="311">
        <f t="shared" ref="F4:F20" si="1">+(G4+H4)</f>
        <v>8.5</v>
      </c>
      <c r="G4" s="659">
        <v>5</v>
      </c>
      <c r="H4" s="717">
        <v>3.5</v>
      </c>
      <c r="I4" s="660">
        <v>13</v>
      </c>
      <c r="J4" s="54">
        <f>+(E4+F4*1+I4*2)/4</f>
        <v>13.875</v>
      </c>
      <c r="K4" s="714" t="s">
        <v>399</v>
      </c>
      <c r="L4" s="721">
        <v>3</v>
      </c>
      <c r="M4" s="778">
        <v>2</v>
      </c>
      <c r="N4" s="793">
        <v>2</v>
      </c>
      <c r="O4" s="793">
        <v>2</v>
      </c>
      <c r="P4" s="793"/>
      <c r="Q4" s="650">
        <v>2</v>
      </c>
      <c r="R4" s="92"/>
      <c r="S4" s="650"/>
      <c r="T4" s="651"/>
      <c r="U4" s="55">
        <f t="shared" ref="U4:U33" si="2">+(L4+M4+N4+O4+P4+Q4+R4+S4+T4)</f>
        <v>11</v>
      </c>
      <c r="V4" s="65"/>
      <c r="W4" s="221">
        <v>1</v>
      </c>
    </row>
    <row r="5" spans="1:23" ht="14.5" x14ac:dyDescent="0.35">
      <c r="B5" s="62">
        <v>2</v>
      </c>
      <c r="C5" s="109" t="s">
        <v>400</v>
      </c>
      <c r="D5" s="251" t="s">
        <v>374</v>
      </c>
      <c r="E5" s="658">
        <f t="shared" si="0"/>
        <v>17</v>
      </c>
      <c r="F5" s="311">
        <f t="shared" si="1"/>
        <v>1</v>
      </c>
      <c r="G5" s="661">
        <v>0.5</v>
      </c>
      <c r="H5" s="718">
        <v>0.5</v>
      </c>
      <c r="I5" s="660">
        <v>10</v>
      </c>
      <c r="J5" s="54">
        <f t="shared" ref="J5:J33" si="3">+(E5+F5*1+I5*2)/4</f>
        <v>9.5</v>
      </c>
      <c r="K5" s="642" t="s">
        <v>400</v>
      </c>
      <c r="L5" s="722">
        <v>3</v>
      </c>
      <c r="M5" s="779"/>
      <c r="N5" s="794">
        <v>2</v>
      </c>
      <c r="O5" s="806"/>
      <c r="P5" s="794">
        <v>2</v>
      </c>
      <c r="Q5" s="652"/>
      <c r="R5" s="222"/>
      <c r="S5" s="652"/>
      <c r="T5" s="653"/>
      <c r="U5" s="55">
        <f t="shared" si="2"/>
        <v>7</v>
      </c>
      <c r="V5" s="65"/>
      <c r="W5" s="221">
        <v>2</v>
      </c>
    </row>
    <row r="6" spans="1:23" ht="14.5" x14ac:dyDescent="0.35">
      <c r="B6" s="62">
        <v>3</v>
      </c>
      <c r="C6" s="91" t="s">
        <v>433</v>
      </c>
      <c r="D6" s="251" t="s">
        <v>392</v>
      </c>
      <c r="E6" s="658">
        <f t="shared" si="0"/>
        <v>19</v>
      </c>
      <c r="F6" s="311">
        <f t="shared" si="1"/>
        <v>2.5</v>
      </c>
      <c r="G6" s="661">
        <v>1</v>
      </c>
      <c r="H6" s="718">
        <v>1.5</v>
      </c>
      <c r="I6" s="660">
        <v>9</v>
      </c>
      <c r="J6" s="54">
        <f t="shared" si="3"/>
        <v>9.875</v>
      </c>
      <c r="K6" s="642" t="s">
        <v>433</v>
      </c>
      <c r="L6" s="722">
        <v>3</v>
      </c>
      <c r="M6" s="779"/>
      <c r="N6" s="794">
        <v>2</v>
      </c>
      <c r="O6" s="794">
        <v>2</v>
      </c>
      <c r="P6" s="794">
        <v>2</v>
      </c>
      <c r="Q6" s="652"/>
      <c r="R6" s="222"/>
      <c r="S6" s="652"/>
      <c r="T6" s="653"/>
      <c r="U6" s="55">
        <f t="shared" si="2"/>
        <v>9</v>
      </c>
      <c r="V6" s="65"/>
      <c r="W6" s="221">
        <v>3</v>
      </c>
    </row>
    <row r="7" spans="1:23" ht="14.5" x14ac:dyDescent="0.35">
      <c r="B7" s="62">
        <v>4</v>
      </c>
      <c r="C7" s="109" t="s">
        <v>401</v>
      </c>
      <c r="D7" s="251" t="s">
        <v>375</v>
      </c>
      <c r="E7" s="658">
        <f t="shared" si="0"/>
        <v>12</v>
      </c>
      <c r="F7" s="311">
        <f t="shared" si="1"/>
        <v>2</v>
      </c>
      <c r="G7" s="661">
        <v>1</v>
      </c>
      <c r="H7" s="718">
        <v>1</v>
      </c>
      <c r="I7" s="660">
        <v>6</v>
      </c>
      <c r="J7" s="54">
        <f t="shared" si="3"/>
        <v>6.5</v>
      </c>
      <c r="K7" s="642" t="s">
        <v>401</v>
      </c>
      <c r="L7" s="722"/>
      <c r="M7" s="779"/>
      <c r="N7" s="795">
        <v>2</v>
      </c>
      <c r="O7" s="794"/>
      <c r="P7" s="794"/>
      <c r="Q7" s="652"/>
      <c r="R7" s="222"/>
      <c r="S7" s="652"/>
      <c r="T7" s="653"/>
      <c r="U7" s="55">
        <f t="shared" si="2"/>
        <v>2</v>
      </c>
      <c r="V7" s="65"/>
      <c r="W7" s="221">
        <v>4</v>
      </c>
    </row>
    <row r="8" spans="1:23" ht="14.5" x14ac:dyDescent="0.35">
      <c r="B8" s="62">
        <v>5</v>
      </c>
      <c r="C8" s="109" t="s">
        <v>402</v>
      </c>
      <c r="D8" s="251" t="s">
        <v>376</v>
      </c>
      <c r="E8" s="658">
        <f t="shared" si="0"/>
        <v>20</v>
      </c>
      <c r="F8" s="311">
        <f t="shared" si="1"/>
        <v>1</v>
      </c>
      <c r="G8" s="661">
        <v>0.5</v>
      </c>
      <c r="H8" s="718">
        <v>0.5</v>
      </c>
      <c r="I8" s="660">
        <v>6</v>
      </c>
      <c r="J8" s="54">
        <f t="shared" si="3"/>
        <v>8.25</v>
      </c>
      <c r="K8" s="642" t="s">
        <v>402</v>
      </c>
      <c r="L8" s="722">
        <v>2</v>
      </c>
      <c r="M8" s="779"/>
      <c r="N8" s="794">
        <v>2</v>
      </c>
      <c r="O8" s="794">
        <v>2</v>
      </c>
      <c r="P8" s="795">
        <v>2</v>
      </c>
      <c r="Q8" s="652">
        <v>2</v>
      </c>
      <c r="R8" s="222"/>
      <c r="S8" s="652"/>
      <c r="T8" s="653"/>
      <c r="U8" s="55">
        <f t="shared" si="2"/>
        <v>10</v>
      </c>
      <c r="V8" s="65"/>
      <c r="W8" s="221">
        <v>5</v>
      </c>
    </row>
    <row r="9" spans="1:23" ht="14.5" x14ac:dyDescent="0.35">
      <c r="B9" s="62">
        <v>6</v>
      </c>
      <c r="C9" s="109" t="s">
        <v>403</v>
      </c>
      <c r="D9" s="251" t="s">
        <v>377</v>
      </c>
      <c r="E9" s="658">
        <f t="shared" si="0"/>
        <v>12</v>
      </c>
      <c r="F9" s="311">
        <f t="shared" si="1"/>
        <v>1</v>
      </c>
      <c r="G9" s="661">
        <v>0.5</v>
      </c>
      <c r="H9" s="718">
        <v>0.5</v>
      </c>
      <c r="I9" s="660">
        <v>5</v>
      </c>
      <c r="J9" s="54">
        <f t="shared" si="3"/>
        <v>5.75</v>
      </c>
      <c r="K9" s="642" t="s">
        <v>403</v>
      </c>
      <c r="L9" s="723">
        <v>2</v>
      </c>
      <c r="M9" s="779"/>
      <c r="N9" s="794"/>
      <c r="O9" s="794"/>
      <c r="P9" s="794"/>
      <c r="Q9" s="652"/>
      <c r="R9" s="222"/>
      <c r="S9" s="652"/>
      <c r="T9" s="653"/>
      <c r="U9" s="55">
        <f t="shared" si="2"/>
        <v>2</v>
      </c>
      <c r="V9" s="65"/>
      <c r="W9" s="221">
        <v>6</v>
      </c>
    </row>
    <row r="10" spans="1:23" ht="14.5" x14ac:dyDescent="0.35">
      <c r="B10" s="62">
        <v>7</v>
      </c>
      <c r="C10" s="109" t="s">
        <v>404</v>
      </c>
      <c r="D10" s="251" t="s">
        <v>378</v>
      </c>
      <c r="E10" s="658">
        <f t="shared" si="0"/>
        <v>15</v>
      </c>
      <c r="F10" s="311">
        <f t="shared" si="1"/>
        <v>2</v>
      </c>
      <c r="G10" s="661">
        <v>1.5</v>
      </c>
      <c r="H10" s="718">
        <v>0.5</v>
      </c>
      <c r="I10" s="660">
        <v>12</v>
      </c>
      <c r="J10" s="54">
        <f t="shared" si="3"/>
        <v>10.25</v>
      </c>
      <c r="K10" s="642" t="s">
        <v>404</v>
      </c>
      <c r="L10" s="722">
        <v>3</v>
      </c>
      <c r="M10" s="779"/>
      <c r="N10" s="794">
        <v>2</v>
      </c>
      <c r="O10" s="794"/>
      <c r="P10" s="794"/>
      <c r="Q10" s="652"/>
      <c r="R10" s="222"/>
      <c r="S10" s="652"/>
      <c r="T10" s="653"/>
      <c r="U10" s="55">
        <f t="shared" si="2"/>
        <v>5</v>
      </c>
      <c r="V10" s="65"/>
      <c r="W10" s="221">
        <v>7</v>
      </c>
    </row>
    <row r="11" spans="1:23" ht="14.5" x14ac:dyDescent="0.35">
      <c r="B11" s="62">
        <v>8</v>
      </c>
      <c r="C11" s="109" t="s">
        <v>405</v>
      </c>
      <c r="D11" s="251" t="s">
        <v>379</v>
      </c>
      <c r="E11" s="658">
        <f t="shared" si="0"/>
        <v>12</v>
      </c>
      <c r="F11" s="311">
        <f t="shared" si="1"/>
        <v>4</v>
      </c>
      <c r="G11" s="661">
        <v>0.5</v>
      </c>
      <c r="H11" s="718">
        <v>3.5</v>
      </c>
      <c r="I11" s="660">
        <v>4</v>
      </c>
      <c r="J11" s="54">
        <f t="shared" si="3"/>
        <v>6</v>
      </c>
      <c r="K11" s="642" t="s">
        <v>405</v>
      </c>
      <c r="L11" s="722"/>
      <c r="M11" s="779"/>
      <c r="N11" s="794"/>
      <c r="O11" s="794">
        <v>2</v>
      </c>
      <c r="P11" s="794"/>
      <c r="Q11" s="652"/>
      <c r="R11" s="222"/>
      <c r="S11" s="652"/>
      <c r="T11" s="653"/>
      <c r="U11" s="55">
        <f t="shared" si="2"/>
        <v>2</v>
      </c>
      <c r="V11" s="65"/>
      <c r="W11" s="221">
        <v>8</v>
      </c>
    </row>
    <row r="12" spans="1:23" ht="14.5" x14ac:dyDescent="0.35">
      <c r="B12" s="62">
        <v>9</v>
      </c>
      <c r="C12" s="109" t="s">
        <v>406</v>
      </c>
      <c r="D12" s="251" t="s">
        <v>86</v>
      </c>
      <c r="E12" s="658">
        <f t="shared" si="0"/>
        <v>19</v>
      </c>
      <c r="F12" s="311">
        <f t="shared" si="1"/>
        <v>1.5</v>
      </c>
      <c r="G12" s="661">
        <v>1.5</v>
      </c>
      <c r="H12" s="718">
        <v>0</v>
      </c>
      <c r="I12" s="660">
        <v>12</v>
      </c>
      <c r="J12" s="54">
        <f t="shared" si="3"/>
        <v>11.125</v>
      </c>
      <c r="K12" s="642" t="s">
        <v>406</v>
      </c>
      <c r="L12" s="722">
        <v>3</v>
      </c>
      <c r="M12" s="779"/>
      <c r="N12" s="794">
        <v>2</v>
      </c>
      <c r="O12" s="794">
        <v>2</v>
      </c>
      <c r="P12" s="794"/>
      <c r="Q12" s="652">
        <v>2</v>
      </c>
      <c r="R12" s="222"/>
      <c r="S12" s="652"/>
      <c r="T12" s="653"/>
      <c r="U12" s="55">
        <f t="shared" si="2"/>
        <v>9</v>
      </c>
      <c r="V12" s="65"/>
      <c r="W12" s="221">
        <v>9</v>
      </c>
    </row>
    <row r="13" spans="1:23" ht="14.5" x14ac:dyDescent="0.35">
      <c r="B13" s="62">
        <v>10</v>
      </c>
      <c r="C13" s="109" t="s">
        <v>407</v>
      </c>
      <c r="D13" s="251" t="s">
        <v>393</v>
      </c>
      <c r="E13" s="658">
        <f t="shared" si="0"/>
        <v>18</v>
      </c>
      <c r="F13" s="311">
        <f t="shared" si="1"/>
        <v>1</v>
      </c>
      <c r="G13" s="661">
        <v>0.5</v>
      </c>
      <c r="H13" s="718">
        <v>0.5</v>
      </c>
      <c r="I13" s="888"/>
      <c r="J13" s="54">
        <f t="shared" si="3"/>
        <v>4.75</v>
      </c>
      <c r="K13" s="642" t="s">
        <v>407</v>
      </c>
      <c r="L13" s="725">
        <v>2</v>
      </c>
      <c r="M13" s="779">
        <v>2</v>
      </c>
      <c r="N13" s="794"/>
      <c r="O13" s="794">
        <v>2</v>
      </c>
      <c r="P13" s="794">
        <v>2</v>
      </c>
      <c r="Q13" s="652">
        <v>2</v>
      </c>
      <c r="R13" s="222"/>
      <c r="S13" s="652"/>
      <c r="T13" s="653"/>
      <c r="U13" s="55">
        <f t="shared" si="2"/>
        <v>10</v>
      </c>
      <c r="V13" s="65">
        <v>2</v>
      </c>
      <c r="W13" s="221">
        <v>10</v>
      </c>
    </row>
    <row r="14" spans="1:23" ht="14.5" x14ac:dyDescent="0.35">
      <c r="B14" s="62">
        <v>11</v>
      </c>
      <c r="C14" s="109" t="s">
        <v>408</v>
      </c>
      <c r="D14" s="251" t="s">
        <v>380</v>
      </c>
      <c r="E14" s="658">
        <f t="shared" si="0"/>
        <v>22</v>
      </c>
      <c r="F14" s="311">
        <f t="shared" si="1"/>
        <v>3</v>
      </c>
      <c r="G14" s="661">
        <v>2.5</v>
      </c>
      <c r="H14" s="718">
        <v>0.5</v>
      </c>
      <c r="I14" s="660">
        <v>11</v>
      </c>
      <c r="J14" s="54">
        <f t="shared" si="3"/>
        <v>11.75</v>
      </c>
      <c r="K14" s="642" t="s">
        <v>408</v>
      </c>
      <c r="L14" s="722">
        <v>3</v>
      </c>
      <c r="M14" s="779">
        <v>2</v>
      </c>
      <c r="N14" s="794">
        <v>2</v>
      </c>
      <c r="O14" s="794">
        <v>2</v>
      </c>
      <c r="P14" s="795">
        <v>1</v>
      </c>
      <c r="Q14" s="652">
        <v>2</v>
      </c>
      <c r="R14" s="222"/>
      <c r="S14" s="652"/>
      <c r="T14" s="653"/>
      <c r="U14" s="55">
        <f t="shared" si="2"/>
        <v>12</v>
      </c>
      <c r="V14" s="65"/>
      <c r="W14" s="221">
        <v>11</v>
      </c>
    </row>
    <row r="15" spans="1:23" ht="14.5" x14ac:dyDescent="0.35">
      <c r="B15" s="62">
        <v>12</v>
      </c>
      <c r="C15" s="109" t="s">
        <v>409</v>
      </c>
      <c r="D15" s="251" t="s">
        <v>263</v>
      </c>
      <c r="E15" s="658">
        <f t="shared" si="0"/>
        <v>16</v>
      </c>
      <c r="F15" s="311">
        <f t="shared" si="1"/>
        <v>9.5</v>
      </c>
      <c r="G15" s="661">
        <v>4</v>
      </c>
      <c r="H15" s="718">
        <v>5.5</v>
      </c>
      <c r="I15" s="660">
        <v>11</v>
      </c>
      <c r="J15" s="54">
        <f t="shared" si="3"/>
        <v>11.875</v>
      </c>
      <c r="K15" s="642" t="s">
        <v>409</v>
      </c>
      <c r="L15" s="722"/>
      <c r="M15" s="779"/>
      <c r="N15" s="794"/>
      <c r="O15" s="794">
        <v>2</v>
      </c>
      <c r="P15" s="794">
        <v>2</v>
      </c>
      <c r="Q15" s="652">
        <v>2</v>
      </c>
      <c r="R15" s="222"/>
      <c r="S15" s="652"/>
      <c r="T15" s="653"/>
      <c r="U15" s="55">
        <f t="shared" si="2"/>
        <v>6</v>
      </c>
      <c r="V15" s="65"/>
      <c r="W15" s="221">
        <v>12</v>
      </c>
    </row>
    <row r="16" spans="1:23" ht="14.5" x14ac:dyDescent="0.35">
      <c r="B16" s="62">
        <v>13</v>
      </c>
      <c r="C16" s="109" t="s">
        <v>410</v>
      </c>
      <c r="D16" s="251" t="s">
        <v>381</v>
      </c>
      <c r="E16" s="658">
        <f t="shared" si="0"/>
        <v>20</v>
      </c>
      <c r="F16" s="311">
        <f t="shared" si="1"/>
        <v>4</v>
      </c>
      <c r="G16" s="661">
        <v>2</v>
      </c>
      <c r="H16" s="718">
        <v>2</v>
      </c>
      <c r="I16" s="660">
        <v>14</v>
      </c>
      <c r="J16" s="54">
        <f t="shared" si="3"/>
        <v>13</v>
      </c>
      <c r="K16" s="642" t="s">
        <v>410</v>
      </c>
      <c r="L16" s="722"/>
      <c r="M16" s="779">
        <v>2</v>
      </c>
      <c r="N16" s="794">
        <v>2</v>
      </c>
      <c r="O16" s="794">
        <v>2</v>
      </c>
      <c r="P16" s="794">
        <v>2</v>
      </c>
      <c r="Q16" s="652">
        <v>2</v>
      </c>
      <c r="R16" s="222"/>
      <c r="S16" s="652"/>
      <c r="T16" s="653"/>
      <c r="U16" s="55">
        <f t="shared" si="2"/>
        <v>10</v>
      </c>
      <c r="V16" s="65"/>
      <c r="W16" s="221">
        <v>13</v>
      </c>
    </row>
    <row r="17" spans="2:25" ht="14.5" x14ac:dyDescent="0.35">
      <c r="B17" s="62">
        <v>14</v>
      </c>
      <c r="C17" s="109" t="s">
        <v>411</v>
      </c>
      <c r="D17" s="251" t="s">
        <v>382</v>
      </c>
      <c r="E17" s="658">
        <f t="shared" si="0"/>
        <v>16</v>
      </c>
      <c r="F17" s="311">
        <f t="shared" si="1"/>
        <v>12.5</v>
      </c>
      <c r="G17" s="661">
        <v>6.5</v>
      </c>
      <c r="H17" s="718">
        <v>6</v>
      </c>
      <c r="I17" s="660">
        <v>18</v>
      </c>
      <c r="J17" s="54">
        <f t="shared" si="3"/>
        <v>16.125</v>
      </c>
      <c r="K17" s="642" t="s">
        <v>411</v>
      </c>
      <c r="L17" s="722"/>
      <c r="M17" s="779"/>
      <c r="N17" s="794"/>
      <c r="O17" s="794">
        <v>2</v>
      </c>
      <c r="P17" s="794">
        <v>2</v>
      </c>
      <c r="Q17" s="652">
        <v>2</v>
      </c>
      <c r="R17" s="222"/>
      <c r="S17" s="652"/>
      <c r="T17" s="653"/>
      <c r="U17" s="55">
        <f t="shared" si="2"/>
        <v>6</v>
      </c>
      <c r="V17" s="65"/>
      <c r="W17" s="221">
        <v>14</v>
      </c>
    </row>
    <row r="18" spans="2:25" ht="14.5" x14ac:dyDescent="0.35">
      <c r="B18" s="62">
        <v>15</v>
      </c>
      <c r="C18" s="109" t="s">
        <v>412</v>
      </c>
      <c r="D18" s="251" t="s">
        <v>383</v>
      </c>
      <c r="E18" s="658">
        <f t="shared" si="0"/>
        <v>16</v>
      </c>
      <c r="F18" s="311">
        <f t="shared" si="1"/>
        <v>3.5</v>
      </c>
      <c r="G18" s="661">
        <v>3</v>
      </c>
      <c r="H18" s="719">
        <v>0.5</v>
      </c>
      <c r="I18" s="660">
        <v>11</v>
      </c>
      <c r="J18" s="54">
        <f t="shared" si="3"/>
        <v>10.375</v>
      </c>
      <c r="K18" s="642" t="s">
        <v>412</v>
      </c>
      <c r="L18" s="722"/>
      <c r="M18" s="779"/>
      <c r="N18" s="794">
        <v>2</v>
      </c>
      <c r="O18" s="794"/>
      <c r="P18" s="794">
        <v>2</v>
      </c>
      <c r="Q18" s="652">
        <v>2</v>
      </c>
      <c r="R18" s="222"/>
      <c r="S18" s="652"/>
      <c r="T18" s="653"/>
      <c r="U18" s="55">
        <f t="shared" si="2"/>
        <v>6</v>
      </c>
      <c r="V18" s="65"/>
      <c r="W18" s="221">
        <v>15</v>
      </c>
    </row>
    <row r="19" spans="2:25" ht="14.5" x14ac:dyDescent="0.35">
      <c r="B19" s="62">
        <v>16</v>
      </c>
      <c r="C19" s="109" t="s">
        <v>413</v>
      </c>
      <c r="D19" s="251" t="s">
        <v>384</v>
      </c>
      <c r="E19" s="658">
        <f t="shared" si="0"/>
        <v>17</v>
      </c>
      <c r="F19" s="311">
        <f t="shared" si="1"/>
        <v>13</v>
      </c>
      <c r="G19" s="661">
        <v>7</v>
      </c>
      <c r="H19" s="718">
        <v>6</v>
      </c>
      <c r="I19" s="660">
        <v>12</v>
      </c>
      <c r="J19" s="54">
        <f t="shared" si="3"/>
        <v>13.5</v>
      </c>
      <c r="K19" s="642" t="s">
        <v>413</v>
      </c>
      <c r="L19" s="722">
        <v>3</v>
      </c>
      <c r="M19" s="779"/>
      <c r="N19" s="794">
        <v>2</v>
      </c>
      <c r="O19" s="794"/>
      <c r="P19" s="794"/>
      <c r="Q19" s="652">
        <v>2</v>
      </c>
      <c r="R19" s="222"/>
      <c r="S19" s="652"/>
      <c r="T19" s="653"/>
      <c r="U19" s="55">
        <f t="shared" si="2"/>
        <v>7</v>
      </c>
      <c r="V19" s="65"/>
      <c r="W19" s="221">
        <v>16</v>
      </c>
    </row>
    <row r="20" spans="2:25" ht="14.5" x14ac:dyDescent="0.35">
      <c r="B20" s="62">
        <v>17</v>
      </c>
      <c r="C20" s="109" t="s">
        <v>394</v>
      </c>
      <c r="D20" s="251" t="s">
        <v>164</v>
      </c>
      <c r="E20" s="658">
        <f t="shared" si="0"/>
        <v>10</v>
      </c>
      <c r="F20" s="311">
        <f t="shared" si="1"/>
        <v>0</v>
      </c>
      <c r="G20" s="886"/>
      <c r="H20" s="885"/>
      <c r="I20" s="887"/>
      <c r="J20" s="54">
        <f t="shared" si="3"/>
        <v>2.5</v>
      </c>
      <c r="K20" s="642" t="s">
        <v>554</v>
      </c>
      <c r="L20" s="722"/>
      <c r="M20" s="779"/>
      <c r="N20" s="794"/>
      <c r="O20" s="794"/>
      <c r="P20" s="806"/>
      <c r="Q20" s="652"/>
      <c r="R20" s="222"/>
      <c r="S20" s="652"/>
      <c r="T20" s="653"/>
      <c r="U20" s="55">
        <f t="shared" si="2"/>
        <v>0</v>
      </c>
      <c r="V20" s="65"/>
      <c r="W20" s="221">
        <v>17</v>
      </c>
    </row>
    <row r="21" spans="2:25" ht="14.5" x14ac:dyDescent="0.35">
      <c r="B21" s="62">
        <v>18</v>
      </c>
      <c r="C21" s="109" t="s">
        <v>414</v>
      </c>
      <c r="D21" s="251" t="s">
        <v>385</v>
      </c>
      <c r="E21" s="658">
        <f t="shared" si="0"/>
        <v>16</v>
      </c>
      <c r="F21" s="311">
        <f t="shared" ref="F21:F33" si="4">+(G21+H21)</f>
        <v>3</v>
      </c>
      <c r="G21" s="661">
        <v>0.5</v>
      </c>
      <c r="H21" s="718">
        <v>2.5</v>
      </c>
      <c r="I21" s="660">
        <v>6</v>
      </c>
      <c r="J21" s="54">
        <f t="shared" si="3"/>
        <v>7.75</v>
      </c>
      <c r="K21" s="642" t="s">
        <v>414</v>
      </c>
      <c r="L21" s="725"/>
      <c r="M21" s="779"/>
      <c r="N21" s="794">
        <v>2</v>
      </c>
      <c r="O21" s="795">
        <v>2</v>
      </c>
      <c r="P21" s="794">
        <v>2</v>
      </c>
      <c r="Q21" s="652">
        <v>2</v>
      </c>
      <c r="R21" s="222"/>
      <c r="S21" s="652"/>
      <c r="T21" s="653"/>
      <c r="U21" s="55">
        <f t="shared" si="2"/>
        <v>8</v>
      </c>
      <c r="V21" s="65">
        <v>2</v>
      </c>
      <c r="W21" s="221">
        <v>19</v>
      </c>
    </row>
    <row r="22" spans="2:25" ht="14.5" x14ac:dyDescent="0.35">
      <c r="B22" s="62">
        <v>19</v>
      </c>
      <c r="C22" s="109" t="s">
        <v>415</v>
      </c>
      <c r="D22" s="251" t="s">
        <v>386</v>
      </c>
      <c r="E22" s="658">
        <f t="shared" si="0"/>
        <v>16</v>
      </c>
      <c r="F22" s="311">
        <f t="shared" si="4"/>
        <v>7</v>
      </c>
      <c r="G22" s="661">
        <v>2.5</v>
      </c>
      <c r="H22" s="718">
        <v>4.5</v>
      </c>
      <c r="I22" s="660">
        <v>11</v>
      </c>
      <c r="J22" s="54">
        <f t="shared" si="3"/>
        <v>11.25</v>
      </c>
      <c r="K22" s="642" t="s">
        <v>415</v>
      </c>
      <c r="L22" s="722"/>
      <c r="M22" s="779">
        <v>2</v>
      </c>
      <c r="N22" s="794"/>
      <c r="O22" s="794">
        <v>2</v>
      </c>
      <c r="P22" s="794"/>
      <c r="Q22" s="652">
        <v>2</v>
      </c>
      <c r="R22" s="222"/>
      <c r="S22" s="652"/>
      <c r="T22" s="653"/>
      <c r="U22" s="55">
        <f t="shared" si="2"/>
        <v>6</v>
      </c>
      <c r="V22" s="65"/>
      <c r="W22" s="221">
        <v>20</v>
      </c>
    </row>
    <row r="23" spans="2:25" ht="14.5" x14ac:dyDescent="0.35">
      <c r="B23" s="62">
        <v>20</v>
      </c>
      <c r="C23" s="109" t="s">
        <v>416</v>
      </c>
      <c r="D23" s="251" t="s">
        <v>395</v>
      </c>
      <c r="E23" s="658">
        <f t="shared" si="0"/>
        <v>10</v>
      </c>
      <c r="F23" s="311">
        <f t="shared" si="4"/>
        <v>0</v>
      </c>
      <c r="G23" s="886"/>
      <c r="H23" s="885"/>
      <c r="I23" s="887"/>
      <c r="J23" s="54">
        <f t="shared" si="3"/>
        <v>2.5</v>
      </c>
      <c r="K23" s="642" t="s">
        <v>416</v>
      </c>
      <c r="L23" s="722"/>
      <c r="M23" s="779"/>
      <c r="N23" s="794"/>
      <c r="O23" s="794"/>
      <c r="P23" s="794"/>
      <c r="Q23" s="652"/>
      <c r="R23" s="222"/>
      <c r="S23" s="652"/>
      <c r="T23" s="653"/>
      <c r="U23" s="55">
        <f t="shared" si="2"/>
        <v>0</v>
      </c>
      <c r="V23" s="65"/>
      <c r="W23" s="221">
        <v>21</v>
      </c>
    </row>
    <row r="24" spans="2:25" ht="14.5" x14ac:dyDescent="0.35">
      <c r="B24" s="62">
        <v>21</v>
      </c>
      <c r="C24" s="109" t="s">
        <v>417</v>
      </c>
      <c r="D24" s="251" t="s">
        <v>387</v>
      </c>
      <c r="E24" s="658">
        <f t="shared" si="0"/>
        <v>19</v>
      </c>
      <c r="F24" s="311">
        <f t="shared" si="4"/>
        <v>5</v>
      </c>
      <c r="G24" s="661">
        <v>4</v>
      </c>
      <c r="H24" s="718">
        <v>1</v>
      </c>
      <c r="I24" s="660">
        <v>12</v>
      </c>
      <c r="J24" s="54">
        <f t="shared" si="3"/>
        <v>12</v>
      </c>
      <c r="K24" s="642" t="s">
        <v>417</v>
      </c>
      <c r="L24" s="722">
        <v>2</v>
      </c>
      <c r="M24" s="779">
        <v>2</v>
      </c>
      <c r="N24" s="794">
        <v>1</v>
      </c>
      <c r="O24" s="794">
        <v>2</v>
      </c>
      <c r="P24" s="794"/>
      <c r="Q24" s="652">
        <v>2</v>
      </c>
      <c r="R24" s="222"/>
      <c r="S24" s="652"/>
      <c r="T24" s="653"/>
      <c r="U24" s="55">
        <f t="shared" si="2"/>
        <v>9</v>
      </c>
      <c r="V24" s="65"/>
      <c r="W24" s="221">
        <v>22</v>
      </c>
    </row>
    <row r="25" spans="2:25" ht="14.5" x14ac:dyDescent="0.35">
      <c r="B25" s="62">
        <v>22</v>
      </c>
      <c r="C25" s="109" t="s">
        <v>418</v>
      </c>
      <c r="D25" s="251" t="s">
        <v>396</v>
      </c>
      <c r="E25" s="658">
        <f t="shared" si="0"/>
        <v>16</v>
      </c>
      <c r="F25" s="311">
        <f t="shared" si="4"/>
        <v>6.5</v>
      </c>
      <c r="G25" s="661">
        <v>2.5</v>
      </c>
      <c r="H25" s="718">
        <v>4</v>
      </c>
      <c r="I25" s="660">
        <v>10</v>
      </c>
      <c r="J25" s="54">
        <f t="shared" si="3"/>
        <v>10.625</v>
      </c>
      <c r="K25" s="642" t="s">
        <v>556</v>
      </c>
      <c r="L25" s="722"/>
      <c r="M25" s="780"/>
      <c r="N25" s="796">
        <v>2</v>
      </c>
      <c r="O25" s="796">
        <v>2</v>
      </c>
      <c r="P25" s="796"/>
      <c r="Q25" s="654">
        <v>2</v>
      </c>
      <c r="R25" s="222"/>
      <c r="S25" s="654"/>
      <c r="T25" s="653"/>
      <c r="U25" s="55">
        <f t="shared" si="2"/>
        <v>6</v>
      </c>
      <c r="V25" s="65"/>
      <c r="W25" s="221">
        <v>23</v>
      </c>
      <c r="Y25">
        <v>1</v>
      </c>
    </row>
    <row r="26" spans="2:25" ht="14.5" x14ac:dyDescent="0.35">
      <c r="B26" s="62">
        <v>23</v>
      </c>
      <c r="C26" s="109" t="s">
        <v>419</v>
      </c>
      <c r="D26" s="251" t="s">
        <v>393</v>
      </c>
      <c r="E26" s="658">
        <f t="shared" si="0"/>
        <v>10</v>
      </c>
      <c r="F26" s="311">
        <f t="shared" si="4"/>
        <v>5.5</v>
      </c>
      <c r="G26" s="889">
        <v>4</v>
      </c>
      <c r="H26" s="718">
        <v>1.5</v>
      </c>
      <c r="I26" s="660">
        <v>5</v>
      </c>
      <c r="J26" s="54">
        <f t="shared" si="3"/>
        <v>6.375</v>
      </c>
      <c r="K26" s="642" t="s">
        <v>419</v>
      </c>
      <c r="L26" s="722"/>
      <c r="M26" s="780"/>
      <c r="N26" s="796"/>
      <c r="O26" s="796"/>
      <c r="P26" s="796"/>
      <c r="Q26" s="654"/>
      <c r="R26" s="222"/>
      <c r="S26" s="654"/>
      <c r="T26" s="653"/>
      <c r="U26" s="55">
        <f t="shared" si="2"/>
        <v>0</v>
      </c>
      <c r="V26" s="65"/>
      <c r="W26" s="221">
        <v>24</v>
      </c>
    </row>
    <row r="27" spans="2:25" ht="14.5" x14ac:dyDescent="0.35">
      <c r="B27" s="62">
        <v>24</v>
      </c>
      <c r="C27" s="109" t="s">
        <v>420</v>
      </c>
      <c r="D27" s="251" t="s">
        <v>120</v>
      </c>
      <c r="E27" s="658">
        <f t="shared" si="0"/>
        <v>17</v>
      </c>
      <c r="F27" s="311">
        <f t="shared" si="4"/>
        <v>8</v>
      </c>
      <c r="G27" s="661">
        <v>5.5</v>
      </c>
      <c r="H27" s="718">
        <v>2.5</v>
      </c>
      <c r="I27" s="660">
        <v>9</v>
      </c>
      <c r="J27" s="54">
        <f t="shared" si="3"/>
        <v>10.75</v>
      </c>
      <c r="K27" s="642" t="s">
        <v>555</v>
      </c>
      <c r="L27" s="722">
        <v>3</v>
      </c>
      <c r="M27" s="780"/>
      <c r="N27" s="796"/>
      <c r="O27" s="796">
        <v>2</v>
      </c>
      <c r="P27" s="796"/>
      <c r="Q27" s="654">
        <v>2</v>
      </c>
      <c r="R27" s="222"/>
      <c r="S27" s="654"/>
      <c r="T27" s="653"/>
      <c r="U27" s="55">
        <f t="shared" si="2"/>
        <v>7</v>
      </c>
      <c r="V27" s="65"/>
      <c r="W27" s="221">
        <v>25</v>
      </c>
    </row>
    <row r="28" spans="2:25" ht="14.5" x14ac:dyDescent="0.35">
      <c r="B28" s="62">
        <v>25</v>
      </c>
      <c r="C28" s="109" t="s">
        <v>421</v>
      </c>
      <c r="D28" s="251" t="s">
        <v>397</v>
      </c>
      <c r="E28" s="658">
        <f t="shared" si="0"/>
        <v>14</v>
      </c>
      <c r="F28" s="311">
        <f t="shared" si="4"/>
        <v>1</v>
      </c>
      <c r="G28" s="661">
        <v>1</v>
      </c>
      <c r="H28" s="718">
        <v>0</v>
      </c>
      <c r="I28" s="660">
        <v>5</v>
      </c>
      <c r="J28" s="54">
        <f t="shared" si="3"/>
        <v>6.25</v>
      </c>
      <c r="K28" s="642" t="s">
        <v>421</v>
      </c>
      <c r="L28" s="722"/>
      <c r="M28" s="780"/>
      <c r="N28" s="796">
        <v>2</v>
      </c>
      <c r="O28" s="796"/>
      <c r="P28" s="796">
        <v>2</v>
      </c>
      <c r="Q28" s="654"/>
      <c r="R28" s="61"/>
      <c r="S28" s="654"/>
      <c r="T28" s="653"/>
      <c r="U28" s="55">
        <f t="shared" si="2"/>
        <v>4</v>
      </c>
      <c r="V28" s="65"/>
      <c r="W28" s="221">
        <v>26</v>
      </c>
    </row>
    <row r="29" spans="2:25" ht="14.5" x14ac:dyDescent="0.35">
      <c r="B29" s="62">
        <v>27</v>
      </c>
      <c r="C29" s="109" t="s">
        <v>422</v>
      </c>
      <c r="D29" s="251" t="s">
        <v>388</v>
      </c>
      <c r="E29" s="658">
        <f t="shared" si="0"/>
        <v>10</v>
      </c>
      <c r="F29" s="311">
        <f t="shared" si="4"/>
        <v>5.5</v>
      </c>
      <c r="G29" s="661">
        <v>4.5</v>
      </c>
      <c r="H29" s="718">
        <v>1</v>
      </c>
      <c r="I29" s="660">
        <v>11</v>
      </c>
      <c r="J29" s="54">
        <f t="shared" si="3"/>
        <v>9.375</v>
      </c>
      <c r="K29" s="642" t="s">
        <v>422</v>
      </c>
      <c r="L29" s="722"/>
      <c r="M29" s="780"/>
      <c r="N29" s="796"/>
      <c r="O29" s="796"/>
      <c r="P29" s="796"/>
      <c r="Q29" s="655"/>
      <c r="R29" s="222"/>
      <c r="S29" s="654"/>
      <c r="T29" s="653"/>
      <c r="U29" s="55">
        <f t="shared" si="2"/>
        <v>0</v>
      </c>
      <c r="V29" s="65"/>
      <c r="W29" s="221">
        <v>28</v>
      </c>
    </row>
    <row r="30" spans="2:25" ht="14.5" x14ac:dyDescent="0.35">
      <c r="B30" s="62">
        <v>28</v>
      </c>
      <c r="C30" s="109" t="s">
        <v>423</v>
      </c>
      <c r="D30" s="251" t="s">
        <v>389</v>
      </c>
      <c r="E30" s="658">
        <f t="shared" si="0"/>
        <v>14</v>
      </c>
      <c r="F30" s="311">
        <f t="shared" si="4"/>
        <v>6</v>
      </c>
      <c r="G30" s="661">
        <v>2.5</v>
      </c>
      <c r="H30" s="718">
        <v>3.5</v>
      </c>
      <c r="I30" s="660">
        <v>12</v>
      </c>
      <c r="J30" s="54">
        <f t="shared" si="3"/>
        <v>11</v>
      </c>
      <c r="K30" s="642" t="s">
        <v>423</v>
      </c>
      <c r="L30" s="722"/>
      <c r="M30" s="780"/>
      <c r="N30" s="796"/>
      <c r="O30" s="796"/>
      <c r="P30" s="796">
        <v>2</v>
      </c>
      <c r="Q30" s="655">
        <v>2</v>
      </c>
      <c r="R30" s="222"/>
      <c r="S30" s="654"/>
      <c r="T30" s="653"/>
      <c r="U30" s="55">
        <f t="shared" si="2"/>
        <v>4</v>
      </c>
      <c r="V30" s="65"/>
      <c r="W30" s="221">
        <v>29</v>
      </c>
    </row>
    <row r="31" spans="2:25" ht="14.5" x14ac:dyDescent="0.35">
      <c r="B31" s="62">
        <v>29</v>
      </c>
      <c r="C31" s="109" t="s">
        <v>424</v>
      </c>
      <c r="D31" s="251" t="s">
        <v>390</v>
      </c>
      <c r="E31" s="658">
        <f t="shared" si="0"/>
        <v>17</v>
      </c>
      <c r="F31" s="311">
        <f t="shared" si="4"/>
        <v>4</v>
      </c>
      <c r="G31" s="661">
        <v>1.5</v>
      </c>
      <c r="H31" s="718">
        <v>2.5</v>
      </c>
      <c r="I31" s="660">
        <v>8</v>
      </c>
      <c r="J31" s="54">
        <f t="shared" si="3"/>
        <v>9.25</v>
      </c>
      <c r="K31" s="642" t="s">
        <v>424</v>
      </c>
      <c r="L31" s="722">
        <v>2</v>
      </c>
      <c r="M31" s="780"/>
      <c r="N31" s="796">
        <v>1</v>
      </c>
      <c r="O31" s="796">
        <v>2</v>
      </c>
      <c r="P31" s="871">
        <v>1</v>
      </c>
      <c r="Q31" s="655">
        <v>1</v>
      </c>
      <c r="R31" s="222"/>
      <c r="S31" s="654"/>
      <c r="T31" s="653"/>
      <c r="U31" s="55">
        <f t="shared" si="2"/>
        <v>7</v>
      </c>
      <c r="V31" s="65"/>
      <c r="W31" s="221">
        <v>30</v>
      </c>
    </row>
    <row r="32" spans="2:25" ht="14.5" x14ac:dyDescent="0.35">
      <c r="B32" s="62">
        <v>30</v>
      </c>
      <c r="C32" s="109" t="s">
        <v>425</v>
      </c>
      <c r="D32" s="251" t="s">
        <v>391</v>
      </c>
      <c r="E32" s="658">
        <f t="shared" si="0"/>
        <v>16</v>
      </c>
      <c r="F32" s="311">
        <f t="shared" si="4"/>
        <v>3</v>
      </c>
      <c r="G32" s="661">
        <v>0.5</v>
      </c>
      <c r="H32" s="718">
        <v>2.5</v>
      </c>
      <c r="I32" s="660">
        <v>7</v>
      </c>
      <c r="J32" s="54">
        <f t="shared" si="3"/>
        <v>8.25</v>
      </c>
      <c r="K32" s="642" t="s">
        <v>425</v>
      </c>
      <c r="L32" s="725"/>
      <c r="M32" s="780"/>
      <c r="N32" s="796">
        <v>2</v>
      </c>
      <c r="O32" s="796">
        <v>2</v>
      </c>
      <c r="P32" s="796">
        <v>2</v>
      </c>
      <c r="Q32" s="654">
        <v>2</v>
      </c>
      <c r="R32" s="222"/>
      <c r="S32" s="654"/>
      <c r="T32" s="653"/>
      <c r="U32" s="55">
        <f t="shared" si="2"/>
        <v>8</v>
      </c>
      <c r="V32" s="65">
        <v>2</v>
      </c>
      <c r="W32" s="221">
        <v>31</v>
      </c>
    </row>
    <row r="33" spans="2:23" ht="15" thickBot="1" x14ac:dyDescent="0.4">
      <c r="B33" s="62">
        <v>31</v>
      </c>
      <c r="C33" s="117" t="s">
        <v>426</v>
      </c>
      <c r="D33" s="252" t="s">
        <v>398</v>
      </c>
      <c r="E33" s="658">
        <f t="shared" si="0"/>
        <v>18</v>
      </c>
      <c r="F33" s="320">
        <f t="shared" si="4"/>
        <v>7</v>
      </c>
      <c r="G33" s="662">
        <v>6</v>
      </c>
      <c r="H33" s="720">
        <v>1</v>
      </c>
      <c r="I33" s="663">
        <v>11</v>
      </c>
      <c r="J33" s="54">
        <f t="shared" si="3"/>
        <v>11.75</v>
      </c>
      <c r="K33" s="715" t="s">
        <v>426</v>
      </c>
      <c r="L33" s="724">
        <v>3</v>
      </c>
      <c r="M33" s="781"/>
      <c r="N33" s="797">
        <v>1</v>
      </c>
      <c r="O33" s="797">
        <v>2</v>
      </c>
      <c r="P33" s="797"/>
      <c r="Q33" s="656">
        <v>2</v>
      </c>
      <c r="R33" s="223"/>
      <c r="S33" s="656"/>
      <c r="T33" s="657"/>
      <c r="U33" s="55">
        <f t="shared" si="2"/>
        <v>8</v>
      </c>
      <c r="V33" s="208"/>
      <c r="W33" s="221">
        <v>32</v>
      </c>
    </row>
    <row r="34" spans="2:23" s="56" customFormat="1" ht="16" thickBot="1" x14ac:dyDescent="0.4">
      <c r="B34" s="954" t="s">
        <v>24</v>
      </c>
      <c r="C34" s="955"/>
      <c r="D34" s="955"/>
      <c r="E34" s="338">
        <f t="shared" ref="E34:J34" si="5">AVERAGE(E4:E33)</f>
        <v>15.833333333333334</v>
      </c>
      <c r="F34" s="321">
        <f t="shared" si="5"/>
        <v>4.3833333333333337</v>
      </c>
      <c r="G34" s="324">
        <f t="shared" si="5"/>
        <v>2.5892857142857144</v>
      </c>
      <c r="H34" s="325">
        <f t="shared" si="5"/>
        <v>2.1071428571428572</v>
      </c>
      <c r="I34" s="323">
        <f t="shared" si="5"/>
        <v>9.6666666666666661</v>
      </c>
      <c r="J34" s="209">
        <f t="shared" si="5"/>
        <v>9.4041666666666668</v>
      </c>
      <c r="K34" s="716"/>
      <c r="L34" s="956"/>
      <c r="M34" s="956"/>
      <c r="N34" s="956"/>
      <c r="O34" s="956"/>
      <c r="P34" s="956"/>
      <c r="Q34" s="956"/>
      <c r="R34" s="956"/>
      <c r="S34" s="956"/>
      <c r="T34" s="956"/>
      <c r="U34" s="210">
        <f>AVERAGE(U4:U33)</f>
        <v>6.0333333333333332</v>
      </c>
      <c r="V34" s="211"/>
      <c r="W34" s="67"/>
    </row>
  </sheetData>
  <sheetProtection selectLockedCells="1" selectUnlockedCells="1"/>
  <mergeCells count="4">
    <mergeCell ref="C2:I2"/>
    <mergeCell ref="L2:T2"/>
    <mergeCell ref="B34:D34"/>
    <mergeCell ref="L34:T34"/>
  </mergeCells>
  <hyperlinks>
    <hyperlink ref="L2" r:id="rId1" display="Implication Trimestre 3" xr:uid="{CD7E4066-F475-4B7A-95D9-03C6F3DA248A}"/>
  </hyperlinks>
  <printOptions horizontalCentered="1" verticalCentered="1"/>
  <pageMargins left="0.25" right="0.25" top="0.75" bottom="0.75" header="0.3" footer="0.3"/>
  <pageSetup paperSize="9" scale="97" firstPageNumber="0" orientation="landscape" horizontalDpi="300" verticalDpi="300"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AD560-00C2-4030-AC74-5FE1CD935910}">
  <dimension ref="A2:AA43"/>
  <sheetViews>
    <sheetView zoomScale="84" zoomScaleNormal="84" workbookViewId="0">
      <selection activeCell="AC18" sqref="AC18"/>
    </sheetView>
  </sheetViews>
  <sheetFormatPr baseColWidth="10" defaultRowHeight="12.5" x14ac:dyDescent="0.25"/>
  <cols>
    <col min="1" max="1" width="2.1796875" bestFit="1" customWidth="1"/>
    <col min="2" max="2" width="3.54296875" customWidth="1"/>
    <col min="3" max="3" width="19.81640625" customWidth="1"/>
    <col min="4" max="4" width="7.7265625" bestFit="1" customWidth="1"/>
    <col min="5" max="5" width="3.1796875" bestFit="1" customWidth="1"/>
    <col min="6" max="15" width="6.453125" bestFit="1" customWidth="1"/>
    <col min="16" max="16" width="7.1796875" bestFit="1" customWidth="1"/>
    <col min="17" max="17" width="8.453125" bestFit="1" customWidth="1"/>
    <col min="18" max="18" width="7.1796875" bestFit="1" customWidth="1"/>
    <col min="19" max="19" width="7" bestFit="1" customWidth="1"/>
    <col min="20" max="21" width="6.453125" bestFit="1" customWidth="1"/>
    <col min="22" max="22" width="1.1796875" bestFit="1" customWidth="1"/>
    <col min="23" max="23" width="3" bestFit="1" customWidth="1"/>
    <col min="24" max="24" width="18.1796875" customWidth="1"/>
    <col min="25" max="25" width="7.7265625" bestFit="1" customWidth="1"/>
    <col min="26" max="26" width="3.81640625" bestFit="1" customWidth="1"/>
    <col min="27" max="27" width="9.26953125" bestFit="1" customWidth="1"/>
  </cols>
  <sheetData>
    <row r="2" spans="1:27" ht="22.5" customHeight="1" thickBot="1" x14ac:dyDescent="0.45">
      <c r="B2" s="958" t="s">
        <v>534</v>
      </c>
      <c r="C2" s="959"/>
      <c r="D2" s="959"/>
      <c r="E2" s="959"/>
      <c r="F2" s="959"/>
      <c r="G2" s="959"/>
      <c r="H2" s="959"/>
      <c r="I2" s="959"/>
      <c r="J2" s="959"/>
      <c r="K2" s="959"/>
      <c r="L2" s="959"/>
      <c r="M2" s="959"/>
      <c r="N2" s="959"/>
      <c r="O2" s="959"/>
      <c r="P2" s="959"/>
      <c r="Q2" s="959"/>
      <c r="R2" s="959"/>
      <c r="S2" s="959"/>
      <c r="T2" s="959"/>
      <c r="U2" s="959"/>
      <c r="V2" s="959"/>
      <c r="W2" s="959"/>
      <c r="X2" s="959"/>
      <c r="Y2" s="959"/>
      <c r="Z2" s="959"/>
      <c r="AA2" s="959"/>
    </row>
    <row r="3" spans="1:27" ht="13" thickBot="1" x14ac:dyDescent="0.3">
      <c r="B3" s="478"/>
      <c r="C3" s="479"/>
      <c r="D3" s="480" t="s">
        <v>444</v>
      </c>
      <c r="E3" s="481" t="s">
        <v>445</v>
      </c>
      <c r="F3" s="482" t="s">
        <v>446</v>
      </c>
      <c r="G3" s="483" t="s">
        <v>447</v>
      </c>
      <c r="H3" s="483" t="s">
        <v>448</v>
      </c>
      <c r="I3" s="483" t="s">
        <v>449</v>
      </c>
      <c r="J3" s="484" t="s">
        <v>450</v>
      </c>
      <c r="K3" s="557" t="s">
        <v>451</v>
      </c>
      <c r="L3" s="547" t="s">
        <v>452</v>
      </c>
      <c r="M3" s="514" t="s">
        <v>453</v>
      </c>
      <c r="N3" s="515" t="s">
        <v>454</v>
      </c>
      <c r="O3" s="515" t="s">
        <v>455</v>
      </c>
      <c r="P3" s="516" t="s">
        <v>456</v>
      </c>
      <c r="Q3" s="567" t="s">
        <v>484</v>
      </c>
      <c r="R3" s="513" t="s">
        <v>457</v>
      </c>
      <c r="S3" s="483" t="s">
        <v>458</v>
      </c>
      <c r="T3" s="483" t="s">
        <v>459</v>
      </c>
      <c r="U3" s="485" t="s">
        <v>460</v>
      </c>
      <c r="V3" s="512"/>
      <c r="W3" s="505"/>
      <c r="X3" s="681"/>
      <c r="Y3" s="690" t="s">
        <v>461</v>
      </c>
      <c r="Z3" s="693" t="s">
        <v>462</v>
      </c>
      <c r="AA3" s="488" t="s">
        <v>526</v>
      </c>
    </row>
    <row r="4" spans="1:27" ht="13" x14ac:dyDescent="0.3">
      <c r="A4" t="s">
        <v>443</v>
      </c>
      <c r="B4" s="359">
        <v>1</v>
      </c>
      <c r="C4" s="360" t="s">
        <v>214</v>
      </c>
      <c r="D4" s="414">
        <v>13.9</v>
      </c>
      <c r="E4" s="415">
        <v>17</v>
      </c>
      <c r="F4" s="416">
        <v>13.25</v>
      </c>
      <c r="G4" s="417">
        <v>12.67</v>
      </c>
      <c r="H4" s="417">
        <v>8.1300000000000008</v>
      </c>
      <c r="I4" s="417">
        <v>17.75</v>
      </c>
      <c r="J4" s="418"/>
      <c r="K4" s="558"/>
      <c r="L4" s="548">
        <v>17.2</v>
      </c>
      <c r="M4" s="517">
        <v>11.33</v>
      </c>
      <c r="N4" s="518"/>
      <c r="O4" s="518"/>
      <c r="P4" s="519">
        <v>16.13</v>
      </c>
      <c r="Q4" s="568"/>
      <c r="R4" s="417"/>
      <c r="S4" s="417"/>
      <c r="T4" s="417">
        <v>18</v>
      </c>
      <c r="U4" s="419"/>
      <c r="V4" s="509" t="s">
        <v>443</v>
      </c>
      <c r="W4" s="506">
        <v>1</v>
      </c>
      <c r="X4" s="682" t="s">
        <v>74</v>
      </c>
      <c r="Y4" s="691">
        <v>17.079999999999998</v>
      </c>
      <c r="Z4" s="694">
        <v>1</v>
      </c>
      <c r="AA4" s="490" t="s">
        <v>527</v>
      </c>
    </row>
    <row r="5" spans="1:27" ht="13" x14ac:dyDescent="0.3">
      <c r="B5" s="361">
        <v>2</v>
      </c>
      <c r="C5" s="362" t="s">
        <v>259</v>
      </c>
      <c r="D5" s="420">
        <v>15.04</v>
      </c>
      <c r="E5" s="421">
        <v>9</v>
      </c>
      <c r="F5" s="422">
        <v>13.75</v>
      </c>
      <c r="G5" s="423">
        <v>16</v>
      </c>
      <c r="H5" s="423">
        <v>11.38</v>
      </c>
      <c r="I5" s="423"/>
      <c r="J5" s="424">
        <v>14.89</v>
      </c>
      <c r="K5" s="559"/>
      <c r="L5" s="549">
        <v>15.47</v>
      </c>
      <c r="M5" s="520">
        <v>14</v>
      </c>
      <c r="N5" s="521"/>
      <c r="O5" s="521"/>
      <c r="P5" s="522">
        <v>16.78</v>
      </c>
      <c r="Q5" s="569">
        <v>15</v>
      </c>
      <c r="R5" s="423"/>
      <c r="S5" s="423"/>
      <c r="T5" s="423">
        <v>17.5</v>
      </c>
      <c r="U5" s="425"/>
      <c r="V5" s="510"/>
      <c r="W5" s="507">
        <v>2</v>
      </c>
      <c r="X5" s="683" t="s">
        <v>229</v>
      </c>
      <c r="Y5" s="444">
        <v>16.940000000000001</v>
      </c>
      <c r="Z5" s="695">
        <v>2</v>
      </c>
      <c r="AA5" s="490" t="s">
        <v>527</v>
      </c>
    </row>
    <row r="6" spans="1:27" ht="13" x14ac:dyDescent="0.3">
      <c r="B6" s="361">
        <v>3</v>
      </c>
      <c r="C6" s="184" t="s">
        <v>216</v>
      </c>
      <c r="D6" s="426">
        <v>11.18</v>
      </c>
      <c r="E6" s="427">
        <v>28</v>
      </c>
      <c r="F6" s="428">
        <v>10.5</v>
      </c>
      <c r="G6" s="429">
        <v>10.86</v>
      </c>
      <c r="H6" s="429">
        <v>8.75</v>
      </c>
      <c r="I6" s="429">
        <v>15.82</v>
      </c>
      <c r="J6" s="430"/>
      <c r="K6" s="560"/>
      <c r="L6" s="550">
        <v>14.74</v>
      </c>
      <c r="M6" s="523">
        <v>10</v>
      </c>
      <c r="N6" s="524"/>
      <c r="O6" s="524">
        <v>10.59</v>
      </c>
      <c r="P6" s="525"/>
      <c r="Q6" s="570"/>
      <c r="R6" s="429"/>
      <c r="S6" s="429"/>
      <c r="T6" s="429">
        <v>16</v>
      </c>
      <c r="U6" s="431"/>
      <c r="V6" s="510"/>
      <c r="W6" s="507">
        <v>3</v>
      </c>
      <c r="X6" s="683" t="s">
        <v>62</v>
      </c>
      <c r="Y6" s="444">
        <v>16.61</v>
      </c>
      <c r="Z6" s="695">
        <v>3</v>
      </c>
      <c r="AA6" s="490" t="s">
        <v>527</v>
      </c>
    </row>
    <row r="7" spans="1:27" ht="13" x14ac:dyDescent="0.3">
      <c r="B7" s="361">
        <v>4</v>
      </c>
      <c r="C7" s="184" t="s">
        <v>217</v>
      </c>
      <c r="D7" s="426">
        <v>10.29</v>
      </c>
      <c r="E7" s="427">
        <v>31</v>
      </c>
      <c r="F7" s="428">
        <v>8</v>
      </c>
      <c r="G7" s="429">
        <v>10.75</v>
      </c>
      <c r="H7" s="429">
        <v>9.75</v>
      </c>
      <c r="I7" s="429">
        <v>16</v>
      </c>
      <c r="J7" s="430"/>
      <c r="K7" s="560"/>
      <c r="L7" s="550">
        <v>12.6</v>
      </c>
      <c r="M7" s="523">
        <v>10.17</v>
      </c>
      <c r="N7" s="524"/>
      <c r="O7" s="524"/>
      <c r="P7" s="525">
        <v>10.44</v>
      </c>
      <c r="Q7" s="570"/>
      <c r="R7" s="429"/>
      <c r="S7" s="429"/>
      <c r="T7" s="429">
        <v>8</v>
      </c>
      <c r="U7" s="431"/>
      <c r="V7" s="510"/>
      <c r="W7" s="507">
        <v>4</v>
      </c>
      <c r="X7" s="684" t="s">
        <v>47</v>
      </c>
      <c r="Y7" s="420">
        <v>15.85</v>
      </c>
      <c r="Z7" s="696">
        <v>4</v>
      </c>
      <c r="AA7" s="490" t="s">
        <v>527</v>
      </c>
    </row>
    <row r="8" spans="1:27" ht="13" x14ac:dyDescent="0.3">
      <c r="B8" s="361">
        <v>5</v>
      </c>
      <c r="C8" s="362" t="s">
        <v>218</v>
      </c>
      <c r="D8" s="420">
        <v>15.85</v>
      </c>
      <c r="E8" s="421">
        <v>4</v>
      </c>
      <c r="F8" s="422">
        <v>10.75</v>
      </c>
      <c r="G8" s="423">
        <v>17.600000000000001</v>
      </c>
      <c r="H8" s="423">
        <v>18.63</v>
      </c>
      <c r="I8" s="423">
        <v>18.84</v>
      </c>
      <c r="J8" s="424"/>
      <c r="K8" s="559"/>
      <c r="L8" s="549">
        <v>16.89</v>
      </c>
      <c r="M8" s="520">
        <v>14.17</v>
      </c>
      <c r="N8" s="521"/>
      <c r="O8" s="521"/>
      <c r="P8" s="522">
        <v>18.11</v>
      </c>
      <c r="Q8" s="569">
        <v>15.33</v>
      </c>
      <c r="R8" s="423"/>
      <c r="S8" s="423"/>
      <c r="T8" s="423">
        <v>16</v>
      </c>
      <c r="U8" s="425"/>
      <c r="V8" s="510"/>
      <c r="W8" s="507">
        <v>5</v>
      </c>
      <c r="X8" s="684" t="s">
        <v>251</v>
      </c>
      <c r="Y8" s="420">
        <v>15.77</v>
      </c>
      <c r="Z8" s="696">
        <v>5</v>
      </c>
      <c r="AA8" s="490" t="s">
        <v>527</v>
      </c>
    </row>
    <row r="9" spans="1:27" ht="13" x14ac:dyDescent="0.3">
      <c r="B9" s="361">
        <v>6</v>
      </c>
      <c r="C9" s="362" t="s">
        <v>219</v>
      </c>
      <c r="D9" s="420">
        <v>14.82</v>
      </c>
      <c r="E9" s="421">
        <v>10</v>
      </c>
      <c r="F9" s="422">
        <v>12.5</v>
      </c>
      <c r="G9" s="423">
        <v>13.78</v>
      </c>
      <c r="H9" s="423">
        <v>9.8800000000000008</v>
      </c>
      <c r="I9" s="423">
        <v>16.27</v>
      </c>
      <c r="J9" s="424"/>
      <c r="K9" s="559"/>
      <c r="L9" s="549">
        <v>15.16</v>
      </c>
      <c r="M9" s="520">
        <v>14.33</v>
      </c>
      <c r="N9" s="521"/>
      <c r="O9" s="521"/>
      <c r="P9" s="522">
        <v>16.559999999999999</v>
      </c>
      <c r="Q9" s="569">
        <v>12.5</v>
      </c>
      <c r="R9" s="423"/>
      <c r="S9" s="423"/>
      <c r="T9" s="423">
        <v>20</v>
      </c>
      <c r="U9" s="425"/>
      <c r="V9" s="510"/>
      <c r="W9" s="507">
        <v>6</v>
      </c>
      <c r="X9" s="684" t="s">
        <v>56</v>
      </c>
      <c r="Y9" s="420">
        <v>15.48</v>
      </c>
      <c r="Z9" s="696">
        <v>6</v>
      </c>
      <c r="AA9" s="490" t="s">
        <v>527</v>
      </c>
    </row>
    <row r="10" spans="1:27" ht="13" x14ac:dyDescent="0.3">
      <c r="B10" s="361">
        <v>7</v>
      </c>
      <c r="C10" s="363" t="s">
        <v>466</v>
      </c>
      <c r="D10" s="432">
        <v>13.75</v>
      </c>
      <c r="E10" s="433">
        <v>20</v>
      </c>
      <c r="F10" s="434">
        <v>15.25</v>
      </c>
      <c r="G10" s="435">
        <v>16.13</v>
      </c>
      <c r="H10" s="435">
        <v>11.25</v>
      </c>
      <c r="I10" s="435">
        <v>15.43</v>
      </c>
      <c r="J10" s="436"/>
      <c r="K10" s="561">
        <v>11.73</v>
      </c>
      <c r="L10" s="551">
        <v>17.07</v>
      </c>
      <c r="M10" s="526">
        <v>13</v>
      </c>
      <c r="N10" s="527"/>
      <c r="O10" s="527"/>
      <c r="P10" s="528"/>
      <c r="Q10" s="571">
        <v>15</v>
      </c>
      <c r="R10" s="435"/>
      <c r="S10" s="435"/>
      <c r="T10" s="435">
        <v>18</v>
      </c>
      <c r="U10" s="437"/>
      <c r="V10" s="510"/>
      <c r="W10" s="507">
        <v>7</v>
      </c>
      <c r="X10" s="684" t="s">
        <v>75</v>
      </c>
      <c r="Y10" s="420">
        <v>15.17</v>
      </c>
      <c r="Z10" s="696">
        <v>7</v>
      </c>
      <c r="AA10" s="490" t="s">
        <v>527</v>
      </c>
    </row>
    <row r="11" spans="1:27" ht="13" x14ac:dyDescent="0.3">
      <c r="B11" s="361">
        <v>8</v>
      </c>
      <c r="C11" s="362" t="s">
        <v>467</v>
      </c>
      <c r="D11" s="420">
        <v>14.45</v>
      </c>
      <c r="E11" s="421">
        <v>11</v>
      </c>
      <c r="F11" s="422">
        <v>15.5</v>
      </c>
      <c r="G11" s="423">
        <v>15.78</v>
      </c>
      <c r="H11" s="423">
        <v>10</v>
      </c>
      <c r="I11" s="423">
        <v>17.86</v>
      </c>
      <c r="J11" s="424"/>
      <c r="K11" s="559">
        <v>13.88</v>
      </c>
      <c r="L11" s="549">
        <v>17</v>
      </c>
      <c r="M11" s="520">
        <v>14.33</v>
      </c>
      <c r="N11" s="521"/>
      <c r="O11" s="521"/>
      <c r="P11" s="522"/>
      <c r="Q11" s="569"/>
      <c r="R11" s="423"/>
      <c r="S11" s="423"/>
      <c r="T11" s="423">
        <v>13.5</v>
      </c>
      <c r="U11" s="425"/>
      <c r="V11" s="510"/>
      <c r="W11" s="507">
        <v>8</v>
      </c>
      <c r="X11" s="684" t="s">
        <v>490</v>
      </c>
      <c r="Y11" s="420">
        <v>15.05</v>
      </c>
      <c r="Z11" s="696">
        <v>8</v>
      </c>
      <c r="AA11" s="490" t="s">
        <v>527</v>
      </c>
    </row>
    <row r="12" spans="1:27" ht="13.5" thickBot="1" x14ac:dyDescent="0.35">
      <c r="B12" s="361">
        <v>9</v>
      </c>
      <c r="C12" s="363" t="s">
        <v>222</v>
      </c>
      <c r="D12" s="432">
        <v>13.86</v>
      </c>
      <c r="E12" s="433">
        <v>19</v>
      </c>
      <c r="F12" s="434">
        <v>12.5</v>
      </c>
      <c r="G12" s="435">
        <v>14.11</v>
      </c>
      <c r="H12" s="435">
        <v>7.13</v>
      </c>
      <c r="I12" s="435">
        <v>15.44</v>
      </c>
      <c r="J12" s="436"/>
      <c r="K12" s="561">
        <v>13.77</v>
      </c>
      <c r="L12" s="551">
        <v>14.16</v>
      </c>
      <c r="M12" s="526">
        <v>15.83</v>
      </c>
      <c r="N12" s="527"/>
      <c r="O12" s="527"/>
      <c r="P12" s="528"/>
      <c r="Q12" s="571"/>
      <c r="R12" s="435"/>
      <c r="S12" s="435"/>
      <c r="T12" s="435"/>
      <c r="U12" s="437"/>
      <c r="V12" s="510"/>
      <c r="W12" s="507">
        <v>9</v>
      </c>
      <c r="X12" s="684" t="s">
        <v>259</v>
      </c>
      <c r="Y12" s="420">
        <v>15.04</v>
      </c>
      <c r="Z12" s="696">
        <v>9</v>
      </c>
      <c r="AA12" s="491" t="s">
        <v>527</v>
      </c>
    </row>
    <row r="13" spans="1:27" ht="13" x14ac:dyDescent="0.3">
      <c r="B13" s="361">
        <v>10</v>
      </c>
      <c r="C13" s="364" t="s">
        <v>223</v>
      </c>
      <c r="D13" s="438">
        <v>9.56</v>
      </c>
      <c r="E13" s="439">
        <v>34</v>
      </c>
      <c r="F13" s="440">
        <v>5.14</v>
      </c>
      <c r="G13" s="441">
        <v>11.67</v>
      </c>
      <c r="H13" s="441">
        <v>9.25</v>
      </c>
      <c r="I13" s="441">
        <v>16.8</v>
      </c>
      <c r="J13" s="442"/>
      <c r="K13" s="562"/>
      <c r="L13" s="552">
        <v>15.93</v>
      </c>
      <c r="M13" s="529">
        <v>9.5</v>
      </c>
      <c r="N13" s="530">
        <v>9.3000000000000007</v>
      </c>
      <c r="O13" s="530"/>
      <c r="P13" s="531"/>
      <c r="Q13" s="572"/>
      <c r="R13" s="441"/>
      <c r="S13" s="441"/>
      <c r="T13" s="441">
        <v>7.5</v>
      </c>
      <c r="U13" s="443"/>
      <c r="V13" s="510"/>
      <c r="W13" s="507">
        <v>10</v>
      </c>
      <c r="X13" s="684" t="s">
        <v>48</v>
      </c>
      <c r="Y13" s="420">
        <v>14.82</v>
      </c>
      <c r="Z13" s="696">
        <v>10</v>
      </c>
      <c r="AA13" s="500" t="s">
        <v>528</v>
      </c>
    </row>
    <row r="14" spans="1:27" ht="13" x14ac:dyDescent="0.3">
      <c r="B14" s="361">
        <v>11</v>
      </c>
      <c r="C14" s="364" t="s">
        <v>224</v>
      </c>
      <c r="D14" s="438">
        <v>9.8699999999999992</v>
      </c>
      <c r="E14" s="439">
        <v>33</v>
      </c>
      <c r="F14" s="440">
        <v>7</v>
      </c>
      <c r="G14" s="441">
        <v>11.56</v>
      </c>
      <c r="H14" s="441">
        <v>9.7100000000000009</v>
      </c>
      <c r="I14" s="441">
        <v>14.78</v>
      </c>
      <c r="J14" s="442"/>
      <c r="K14" s="562"/>
      <c r="L14" s="552">
        <v>12.47</v>
      </c>
      <c r="M14" s="529">
        <v>6.83</v>
      </c>
      <c r="N14" s="530"/>
      <c r="O14" s="530"/>
      <c r="P14" s="531">
        <v>12.11</v>
      </c>
      <c r="Q14" s="572"/>
      <c r="R14" s="441"/>
      <c r="S14" s="441"/>
      <c r="T14" s="441">
        <v>11</v>
      </c>
      <c r="U14" s="443"/>
      <c r="V14" s="510"/>
      <c r="W14" s="507">
        <v>11</v>
      </c>
      <c r="X14" s="684" t="s">
        <v>50</v>
      </c>
      <c r="Y14" s="420">
        <v>14.45</v>
      </c>
      <c r="Z14" s="696">
        <v>11</v>
      </c>
      <c r="AA14" s="492" t="s">
        <v>528</v>
      </c>
    </row>
    <row r="15" spans="1:27" ht="13" x14ac:dyDescent="0.3">
      <c r="B15" s="361">
        <v>12</v>
      </c>
      <c r="C15" s="363" t="s">
        <v>225</v>
      </c>
      <c r="D15" s="432">
        <v>13.54</v>
      </c>
      <c r="E15" s="433">
        <v>21</v>
      </c>
      <c r="F15" s="434">
        <v>12</v>
      </c>
      <c r="G15" s="435">
        <v>13.29</v>
      </c>
      <c r="H15" s="435">
        <v>7.75</v>
      </c>
      <c r="I15" s="435">
        <v>15.14</v>
      </c>
      <c r="J15" s="436"/>
      <c r="K15" s="561"/>
      <c r="L15" s="551">
        <v>15.21</v>
      </c>
      <c r="M15" s="526">
        <v>10.17</v>
      </c>
      <c r="N15" s="527"/>
      <c r="O15" s="527"/>
      <c r="P15" s="528">
        <v>17.22</v>
      </c>
      <c r="Q15" s="571">
        <v>13.5</v>
      </c>
      <c r="R15" s="435"/>
      <c r="S15" s="435"/>
      <c r="T15" s="435">
        <v>19</v>
      </c>
      <c r="U15" s="437"/>
      <c r="V15" s="510"/>
      <c r="W15" s="507">
        <v>12</v>
      </c>
      <c r="X15" s="684" t="s">
        <v>489</v>
      </c>
      <c r="Y15" s="420">
        <v>14.43</v>
      </c>
      <c r="Z15" s="696">
        <v>12</v>
      </c>
      <c r="AA15" s="492" t="s">
        <v>528</v>
      </c>
    </row>
    <row r="16" spans="1:27" ht="13" x14ac:dyDescent="0.3">
      <c r="B16" s="361">
        <v>13</v>
      </c>
      <c r="C16" s="363" t="s">
        <v>226</v>
      </c>
      <c r="D16" s="432">
        <v>13.28</v>
      </c>
      <c r="E16" s="433">
        <v>22</v>
      </c>
      <c r="F16" s="434">
        <v>11.5</v>
      </c>
      <c r="G16" s="435">
        <v>14</v>
      </c>
      <c r="H16" s="435">
        <v>9.8800000000000008</v>
      </c>
      <c r="I16" s="435">
        <v>13.67</v>
      </c>
      <c r="J16" s="436"/>
      <c r="K16" s="561">
        <v>14.54</v>
      </c>
      <c r="L16" s="551">
        <v>15.21</v>
      </c>
      <c r="M16" s="526">
        <v>13</v>
      </c>
      <c r="N16" s="527"/>
      <c r="O16" s="527"/>
      <c r="P16" s="528"/>
      <c r="Q16" s="571"/>
      <c r="R16" s="435"/>
      <c r="S16" s="435">
        <v>10.75</v>
      </c>
      <c r="T16" s="435">
        <v>15.5</v>
      </c>
      <c r="U16" s="437"/>
      <c r="V16" s="510"/>
      <c r="W16" s="507">
        <v>13</v>
      </c>
      <c r="X16" s="684" t="s">
        <v>67</v>
      </c>
      <c r="Y16" s="420">
        <v>14.39</v>
      </c>
      <c r="Z16" s="696">
        <v>13</v>
      </c>
      <c r="AA16" s="492" t="s">
        <v>528</v>
      </c>
    </row>
    <row r="17" spans="2:27" ht="13" x14ac:dyDescent="0.3">
      <c r="B17" s="361">
        <v>14</v>
      </c>
      <c r="C17" s="362" t="s">
        <v>227</v>
      </c>
      <c r="D17" s="420">
        <v>15.48</v>
      </c>
      <c r="E17" s="421">
        <v>6</v>
      </c>
      <c r="F17" s="422">
        <v>14</v>
      </c>
      <c r="G17" s="423">
        <v>14.57</v>
      </c>
      <c r="H17" s="423">
        <v>14.88</v>
      </c>
      <c r="I17" s="423"/>
      <c r="J17" s="424">
        <v>16.559999999999999</v>
      </c>
      <c r="K17" s="559">
        <v>15.81</v>
      </c>
      <c r="L17" s="549">
        <v>17.16</v>
      </c>
      <c r="M17" s="520">
        <v>16</v>
      </c>
      <c r="N17" s="521"/>
      <c r="O17" s="521"/>
      <c r="P17" s="522"/>
      <c r="Q17" s="569"/>
      <c r="R17" s="423"/>
      <c r="S17" s="423"/>
      <c r="T17" s="423">
        <v>13</v>
      </c>
      <c r="U17" s="425">
        <v>18.75</v>
      </c>
      <c r="V17" s="510"/>
      <c r="W17" s="507">
        <v>14</v>
      </c>
      <c r="X17" s="684" t="s">
        <v>70</v>
      </c>
      <c r="Y17" s="420">
        <v>14.23</v>
      </c>
      <c r="Z17" s="696">
        <v>14</v>
      </c>
      <c r="AA17" s="492" t="s">
        <v>528</v>
      </c>
    </row>
    <row r="18" spans="2:27" ht="13" x14ac:dyDescent="0.3">
      <c r="B18" s="361">
        <v>15</v>
      </c>
      <c r="C18" s="363" t="s">
        <v>228</v>
      </c>
      <c r="D18" s="432">
        <v>12.46</v>
      </c>
      <c r="E18" s="433">
        <v>26</v>
      </c>
      <c r="F18" s="434">
        <v>10.8</v>
      </c>
      <c r="G18" s="435">
        <v>13.71</v>
      </c>
      <c r="H18" s="435">
        <v>9.8800000000000008</v>
      </c>
      <c r="I18" s="435">
        <v>16.71</v>
      </c>
      <c r="J18" s="436"/>
      <c r="K18" s="561"/>
      <c r="L18" s="551">
        <v>15.47</v>
      </c>
      <c r="M18" s="526">
        <v>10.67</v>
      </c>
      <c r="N18" s="527"/>
      <c r="O18" s="527">
        <v>13.34</v>
      </c>
      <c r="P18" s="528"/>
      <c r="Q18" s="571"/>
      <c r="R18" s="435"/>
      <c r="S18" s="435"/>
      <c r="T18" s="435">
        <v>15</v>
      </c>
      <c r="U18" s="437"/>
      <c r="V18" s="510"/>
      <c r="W18" s="507">
        <v>15</v>
      </c>
      <c r="X18" s="684" t="s">
        <v>63</v>
      </c>
      <c r="Y18" s="420">
        <v>14.14</v>
      </c>
      <c r="Z18" s="696">
        <v>15</v>
      </c>
      <c r="AA18" s="492" t="s">
        <v>528</v>
      </c>
    </row>
    <row r="19" spans="2:27" ht="13" x14ac:dyDescent="0.3">
      <c r="B19" s="361">
        <v>16</v>
      </c>
      <c r="C19" s="365" t="s">
        <v>463</v>
      </c>
      <c r="D19" s="444">
        <v>16.940000000000001</v>
      </c>
      <c r="E19" s="445">
        <v>2</v>
      </c>
      <c r="F19" s="446">
        <v>17.5</v>
      </c>
      <c r="G19" s="447">
        <v>15.71</v>
      </c>
      <c r="H19" s="447">
        <v>17.38</v>
      </c>
      <c r="I19" s="447"/>
      <c r="J19" s="448">
        <v>17</v>
      </c>
      <c r="K19" s="563"/>
      <c r="L19" s="553">
        <v>16.420000000000002</v>
      </c>
      <c r="M19" s="532">
        <v>16.670000000000002</v>
      </c>
      <c r="N19" s="533"/>
      <c r="O19" s="533"/>
      <c r="P19" s="534">
        <v>17.89</v>
      </c>
      <c r="Q19" s="573">
        <v>14</v>
      </c>
      <c r="R19" s="447"/>
      <c r="S19" s="447"/>
      <c r="T19" s="447">
        <v>15.5</v>
      </c>
      <c r="U19" s="449"/>
      <c r="V19" s="510"/>
      <c r="W19" s="507">
        <v>16</v>
      </c>
      <c r="X19" s="684" t="s">
        <v>73</v>
      </c>
      <c r="Y19" s="420">
        <v>14.08</v>
      </c>
      <c r="Z19" s="696">
        <v>16</v>
      </c>
      <c r="AA19" s="492" t="s">
        <v>528</v>
      </c>
    </row>
    <row r="20" spans="2:27" ht="13" x14ac:dyDescent="0.3">
      <c r="B20" s="361">
        <v>17</v>
      </c>
      <c r="C20" s="184" t="s">
        <v>464</v>
      </c>
      <c r="D20" s="426">
        <v>10.19</v>
      </c>
      <c r="E20" s="427">
        <v>32</v>
      </c>
      <c r="F20" s="428">
        <v>7.75</v>
      </c>
      <c r="G20" s="429">
        <v>10.7</v>
      </c>
      <c r="H20" s="429">
        <v>7.75</v>
      </c>
      <c r="I20" s="429">
        <v>17.170000000000002</v>
      </c>
      <c r="J20" s="430"/>
      <c r="K20" s="560">
        <v>8.8800000000000008</v>
      </c>
      <c r="L20" s="550">
        <v>15.21</v>
      </c>
      <c r="M20" s="523">
        <v>10.5</v>
      </c>
      <c r="N20" s="524"/>
      <c r="O20" s="524"/>
      <c r="P20" s="525"/>
      <c r="Q20" s="570"/>
      <c r="R20" s="429"/>
      <c r="S20" s="429"/>
      <c r="T20" s="429">
        <v>11.5</v>
      </c>
      <c r="U20" s="431"/>
      <c r="V20" s="510"/>
      <c r="W20" s="507">
        <v>17</v>
      </c>
      <c r="X20" s="685" t="s">
        <v>214</v>
      </c>
      <c r="Y20" s="432">
        <v>13.9</v>
      </c>
      <c r="Z20" s="697">
        <v>17</v>
      </c>
      <c r="AA20" s="499" t="s">
        <v>533</v>
      </c>
    </row>
    <row r="21" spans="2:27" ht="13" x14ac:dyDescent="0.3">
      <c r="B21" s="361">
        <v>18</v>
      </c>
      <c r="C21" s="362" t="s">
        <v>231</v>
      </c>
      <c r="D21" s="420">
        <v>14.43</v>
      </c>
      <c r="E21" s="421">
        <v>12</v>
      </c>
      <c r="F21" s="422">
        <v>16</v>
      </c>
      <c r="G21" s="423">
        <v>13.86</v>
      </c>
      <c r="H21" s="423">
        <v>19.14</v>
      </c>
      <c r="I21" s="423">
        <v>18.57</v>
      </c>
      <c r="J21" s="424"/>
      <c r="K21" s="559">
        <v>9.15</v>
      </c>
      <c r="L21" s="549">
        <v>16.649999999999999</v>
      </c>
      <c r="M21" s="520">
        <v>15.17</v>
      </c>
      <c r="N21" s="521"/>
      <c r="O21" s="521"/>
      <c r="P21" s="522"/>
      <c r="Q21" s="569"/>
      <c r="R21" s="423"/>
      <c r="S21" s="423"/>
      <c r="T21" s="423">
        <v>20</v>
      </c>
      <c r="U21" s="425"/>
      <c r="V21" s="510"/>
      <c r="W21" s="507">
        <v>18</v>
      </c>
      <c r="X21" s="685" t="s">
        <v>64</v>
      </c>
      <c r="Y21" s="432">
        <v>13.87</v>
      </c>
      <c r="Z21" s="697">
        <v>18</v>
      </c>
      <c r="AA21" s="492" t="s">
        <v>528</v>
      </c>
    </row>
    <row r="22" spans="2:27" ht="13" x14ac:dyDescent="0.3">
      <c r="B22" s="361">
        <v>19</v>
      </c>
      <c r="C22" s="363" t="s">
        <v>248</v>
      </c>
      <c r="D22" s="432">
        <v>12.59</v>
      </c>
      <c r="E22" s="433">
        <v>25</v>
      </c>
      <c r="F22" s="434">
        <v>7.2</v>
      </c>
      <c r="G22" s="435">
        <v>10.6</v>
      </c>
      <c r="H22" s="435">
        <v>9.5</v>
      </c>
      <c r="I22" s="435">
        <v>14.56</v>
      </c>
      <c r="J22" s="436"/>
      <c r="K22" s="561">
        <v>14.19</v>
      </c>
      <c r="L22" s="551">
        <v>16.84</v>
      </c>
      <c r="M22" s="526">
        <v>12.33</v>
      </c>
      <c r="N22" s="527"/>
      <c r="O22" s="527"/>
      <c r="P22" s="528"/>
      <c r="Q22" s="571"/>
      <c r="R22" s="435"/>
      <c r="S22" s="435"/>
      <c r="T22" s="435">
        <v>19</v>
      </c>
      <c r="U22" s="437"/>
      <c r="V22" s="510"/>
      <c r="W22" s="507">
        <v>19</v>
      </c>
      <c r="X22" s="685" t="s">
        <v>51</v>
      </c>
      <c r="Y22" s="432">
        <v>13.86</v>
      </c>
      <c r="Z22" s="697">
        <v>19</v>
      </c>
      <c r="AA22" s="492" t="s">
        <v>528</v>
      </c>
    </row>
    <row r="23" spans="2:27" ht="13.5" thickBot="1" x14ac:dyDescent="0.35">
      <c r="B23" s="361">
        <v>20</v>
      </c>
      <c r="C23" s="365" t="s">
        <v>232</v>
      </c>
      <c r="D23" s="444">
        <v>16.61</v>
      </c>
      <c r="E23" s="445">
        <v>3</v>
      </c>
      <c r="F23" s="446">
        <v>16.75</v>
      </c>
      <c r="G23" s="447">
        <v>14.71</v>
      </c>
      <c r="H23" s="447">
        <v>19.75</v>
      </c>
      <c r="I23" s="447">
        <v>17</v>
      </c>
      <c r="J23" s="448"/>
      <c r="K23" s="563">
        <v>16.96</v>
      </c>
      <c r="L23" s="553">
        <v>17.37</v>
      </c>
      <c r="M23" s="532">
        <v>17.829999999999998</v>
      </c>
      <c r="N23" s="533"/>
      <c r="O23" s="533"/>
      <c r="P23" s="534"/>
      <c r="Q23" s="573"/>
      <c r="R23" s="447"/>
      <c r="S23" s="447">
        <v>9.75</v>
      </c>
      <c r="T23" s="447">
        <v>11.5</v>
      </c>
      <c r="U23" s="449"/>
      <c r="V23" s="510"/>
      <c r="W23" s="507">
        <v>20</v>
      </c>
      <c r="X23" s="685" t="s">
        <v>49</v>
      </c>
      <c r="Y23" s="432">
        <v>13.75</v>
      </c>
      <c r="Z23" s="697">
        <v>20</v>
      </c>
      <c r="AA23" s="501" t="s">
        <v>528</v>
      </c>
    </row>
    <row r="24" spans="2:27" ht="13" x14ac:dyDescent="0.3">
      <c r="B24" s="361">
        <v>21</v>
      </c>
      <c r="C24" s="362" t="s">
        <v>465</v>
      </c>
      <c r="D24" s="420">
        <v>14.14</v>
      </c>
      <c r="E24" s="421">
        <v>15</v>
      </c>
      <c r="F24" s="422">
        <v>13</v>
      </c>
      <c r="G24" s="423">
        <v>14</v>
      </c>
      <c r="H24" s="423">
        <v>14.88</v>
      </c>
      <c r="I24" s="423">
        <v>16.559999999999999</v>
      </c>
      <c r="J24" s="424"/>
      <c r="K24" s="559">
        <v>12.46</v>
      </c>
      <c r="L24" s="549">
        <v>17.21</v>
      </c>
      <c r="M24" s="520">
        <v>15.67</v>
      </c>
      <c r="N24" s="521"/>
      <c r="O24" s="521"/>
      <c r="P24" s="522"/>
      <c r="Q24" s="569"/>
      <c r="R24" s="423"/>
      <c r="S24" s="423"/>
      <c r="T24" s="423">
        <v>12.5</v>
      </c>
      <c r="U24" s="425"/>
      <c r="V24" s="510"/>
      <c r="W24" s="507">
        <v>21</v>
      </c>
      <c r="X24" s="685" t="s">
        <v>54</v>
      </c>
      <c r="Y24" s="432">
        <v>13.54</v>
      </c>
      <c r="Z24" s="697">
        <v>21</v>
      </c>
      <c r="AA24" s="502" t="s">
        <v>530</v>
      </c>
    </row>
    <row r="25" spans="2:27" ht="13" x14ac:dyDescent="0.3">
      <c r="B25" s="361">
        <v>22</v>
      </c>
      <c r="C25" s="363" t="s">
        <v>249</v>
      </c>
      <c r="D25" s="432">
        <v>13.87</v>
      </c>
      <c r="E25" s="433">
        <v>18</v>
      </c>
      <c r="F25" s="434">
        <v>12.25</v>
      </c>
      <c r="G25" s="435">
        <v>17.14</v>
      </c>
      <c r="H25" s="435">
        <v>9.25</v>
      </c>
      <c r="I25" s="435">
        <v>17.14</v>
      </c>
      <c r="J25" s="436"/>
      <c r="K25" s="561">
        <v>10.08</v>
      </c>
      <c r="L25" s="551">
        <v>16.63</v>
      </c>
      <c r="M25" s="526">
        <v>16.5</v>
      </c>
      <c r="N25" s="527"/>
      <c r="O25" s="527"/>
      <c r="P25" s="528"/>
      <c r="Q25" s="571"/>
      <c r="R25" s="435"/>
      <c r="S25" s="435"/>
      <c r="T25" s="435">
        <v>18.5</v>
      </c>
      <c r="U25" s="437"/>
      <c r="V25" s="510"/>
      <c r="W25" s="507">
        <v>22</v>
      </c>
      <c r="X25" s="685" t="s">
        <v>55</v>
      </c>
      <c r="Y25" s="432">
        <v>13.28</v>
      </c>
      <c r="Z25" s="697">
        <v>22</v>
      </c>
      <c r="AA25" s="493" t="s">
        <v>530</v>
      </c>
    </row>
    <row r="26" spans="2:27" ht="13" x14ac:dyDescent="0.3">
      <c r="B26" s="361">
        <v>23</v>
      </c>
      <c r="C26" s="363" t="s">
        <v>234</v>
      </c>
      <c r="D26" s="432">
        <v>13.06</v>
      </c>
      <c r="E26" s="433">
        <v>23</v>
      </c>
      <c r="F26" s="434">
        <v>10.6</v>
      </c>
      <c r="G26" s="435">
        <v>12.4</v>
      </c>
      <c r="H26" s="435">
        <v>15.5</v>
      </c>
      <c r="I26" s="435">
        <v>13.26</v>
      </c>
      <c r="J26" s="436"/>
      <c r="K26" s="561"/>
      <c r="L26" s="551">
        <v>16.47</v>
      </c>
      <c r="M26" s="526">
        <v>13</v>
      </c>
      <c r="N26" s="527">
        <v>15.15</v>
      </c>
      <c r="O26" s="527"/>
      <c r="P26" s="528"/>
      <c r="Q26" s="571"/>
      <c r="R26" s="435">
        <v>6.5</v>
      </c>
      <c r="S26" s="435"/>
      <c r="T26" s="435">
        <v>9.5</v>
      </c>
      <c r="U26" s="437"/>
      <c r="V26" s="510"/>
      <c r="W26" s="507">
        <v>23</v>
      </c>
      <c r="X26" s="685" t="s">
        <v>65</v>
      </c>
      <c r="Y26" s="432">
        <v>13.06</v>
      </c>
      <c r="Z26" s="697">
        <v>23</v>
      </c>
      <c r="AA26" s="493" t="s">
        <v>530</v>
      </c>
    </row>
    <row r="27" spans="2:27" ht="13" x14ac:dyDescent="0.3">
      <c r="B27" s="361">
        <v>24</v>
      </c>
      <c r="C27" s="184" t="s">
        <v>235</v>
      </c>
      <c r="D27" s="426">
        <v>11.09</v>
      </c>
      <c r="E27" s="427">
        <v>29</v>
      </c>
      <c r="F27" s="428">
        <v>10.25</v>
      </c>
      <c r="G27" s="429">
        <v>11.33</v>
      </c>
      <c r="H27" s="429">
        <v>4.25</v>
      </c>
      <c r="I27" s="429">
        <v>14.71</v>
      </c>
      <c r="J27" s="430"/>
      <c r="K27" s="560"/>
      <c r="L27" s="550">
        <v>15.76</v>
      </c>
      <c r="M27" s="523">
        <v>11.83</v>
      </c>
      <c r="N27" s="524">
        <v>10.83</v>
      </c>
      <c r="O27" s="524"/>
      <c r="P27" s="525"/>
      <c r="Q27" s="570"/>
      <c r="R27" s="429"/>
      <c r="S27" s="429"/>
      <c r="T27" s="429">
        <v>11.5</v>
      </c>
      <c r="U27" s="431"/>
      <c r="V27" s="510"/>
      <c r="W27" s="507">
        <v>24</v>
      </c>
      <c r="X27" s="685" t="s">
        <v>72</v>
      </c>
      <c r="Y27" s="432">
        <v>13.06</v>
      </c>
      <c r="Z27" s="697">
        <v>23</v>
      </c>
      <c r="AA27" s="493" t="s">
        <v>530</v>
      </c>
    </row>
    <row r="28" spans="2:27" ht="13" x14ac:dyDescent="0.3">
      <c r="B28" s="361">
        <v>25</v>
      </c>
      <c r="C28" s="362" t="s">
        <v>469</v>
      </c>
      <c r="D28" s="420">
        <v>14.39</v>
      </c>
      <c r="E28" s="421">
        <v>13</v>
      </c>
      <c r="F28" s="422">
        <v>14.2</v>
      </c>
      <c r="G28" s="423">
        <v>14.57</v>
      </c>
      <c r="H28" s="423">
        <v>13</v>
      </c>
      <c r="I28" s="423">
        <v>16.8</v>
      </c>
      <c r="J28" s="424"/>
      <c r="K28" s="559">
        <v>14.12</v>
      </c>
      <c r="L28" s="549">
        <v>16.68</v>
      </c>
      <c r="M28" s="520">
        <v>15</v>
      </c>
      <c r="N28" s="521"/>
      <c r="O28" s="521"/>
      <c r="P28" s="522"/>
      <c r="Q28" s="569"/>
      <c r="R28" s="423"/>
      <c r="S28" s="423"/>
      <c r="T28" s="423">
        <v>11</v>
      </c>
      <c r="U28" s="425"/>
      <c r="V28" s="510"/>
      <c r="W28" s="507">
        <v>25</v>
      </c>
      <c r="X28" s="685" t="s">
        <v>61</v>
      </c>
      <c r="Y28" s="432">
        <v>12.59</v>
      </c>
      <c r="Z28" s="697">
        <v>25</v>
      </c>
      <c r="AA28" s="497" t="s">
        <v>532</v>
      </c>
    </row>
    <row r="29" spans="2:27" ht="13" x14ac:dyDescent="0.3">
      <c r="B29" s="361">
        <v>26</v>
      </c>
      <c r="C29" s="184" t="s">
        <v>468</v>
      </c>
      <c r="D29" s="426">
        <v>10.47</v>
      </c>
      <c r="E29" s="427">
        <v>30</v>
      </c>
      <c r="F29" s="428">
        <v>9.5</v>
      </c>
      <c r="G29" s="429">
        <v>13.33</v>
      </c>
      <c r="H29" s="429">
        <v>3.88</v>
      </c>
      <c r="I29" s="429">
        <v>16.600000000000001</v>
      </c>
      <c r="J29" s="430"/>
      <c r="K29" s="560">
        <v>9.27</v>
      </c>
      <c r="L29" s="550">
        <v>16.37</v>
      </c>
      <c r="M29" s="523">
        <v>9.67</v>
      </c>
      <c r="N29" s="524"/>
      <c r="O29" s="524"/>
      <c r="P29" s="525"/>
      <c r="Q29" s="570"/>
      <c r="R29" s="429"/>
      <c r="S29" s="429"/>
      <c r="T29" s="429">
        <v>15</v>
      </c>
      <c r="U29" s="431"/>
      <c r="V29" s="510"/>
      <c r="W29" s="507">
        <v>26</v>
      </c>
      <c r="X29" s="685" t="s">
        <v>57</v>
      </c>
      <c r="Y29" s="432">
        <v>12.46</v>
      </c>
      <c r="Z29" s="697">
        <v>26</v>
      </c>
      <c r="AA29" s="493" t="s">
        <v>530</v>
      </c>
    </row>
    <row r="30" spans="2:27" ht="13" x14ac:dyDescent="0.3">
      <c r="B30" s="361">
        <v>27</v>
      </c>
      <c r="C30" s="362" t="s">
        <v>251</v>
      </c>
      <c r="D30" s="420">
        <v>15.77</v>
      </c>
      <c r="E30" s="421">
        <v>5</v>
      </c>
      <c r="F30" s="422">
        <v>14.5</v>
      </c>
      <c r="G30" s="423">
        <v>14</v>
      </c>
      <c r="H30" s="423">
        <v>18</v>
      </c>
      <c r="I30" s="423">
        <v>16.940000000000001</v>
      </c>
      <c r="J30" s="424"/>
      <c r="K30" s="559">
        <v>14.69</v>
      </c>
      <c r="L30" s="549">
        <v>16.47</v>
      </c>
      <c r="M30" s="520">
        <v>17.170000000000002</v>
      </c>
      <c r="N30" s="521"/>
      <c r="O30" s="521"/>
      <c r="P30" s="522"/>
      <c r="Q30" s="569"/>
      <c r="R30" s="423"/>
      <c r="S30" s="423"/>
      <c r="T30" s="423">
        <v>15</v>
      </c>
      <c r="U30" s="425"/>
      <c r="V30" s="510"/>
      <c r="W30" s="507">
        <v>27</v>
      </c>
      <c r="X30" s="686" t="s">
        <v>71</v>
      </c>
      <c r="Y30" s="426">
        <v>11.53</v>
      </c>
      <c r="Z30" s="698">
        <v>27</v>
      </c>
      <c r="AA30" s="489" t="s">
        <v>532</v>
      </c>
    </row>
    <row r="31" spans="2:27" ht="13" x14ac:dyDescent="0.3">
      <c r="B31" s="361">
        <v>28</v>
      </c>
      <c r="C31" s="362" t="s">
        <v>252</v>
      </c>
      <c r="D31" s="420">
        <v>14.23</v>
      </c>
      <c r="E31" s="421">
        <v>14</v>
      </c>
      <c r="F31" s="422">
        <v>11.5</v>
      </c>
      <c r="G31" s="423">
        <v>14.56</v>
      </c>
      <c r="H31" s="423">
        <v>13.38</v>
      </c>
      <c r="I31" s="423">
        <v>18.29</v>
      </c>
      <c r="J31" s="424"/>
      <c r="K31" s="559"/>
      <c r="L31" s="549">
        <v>17.11</v>
      </c>
      <c r="M31" s="520">
        <v>12.33</v>
      </c>
      <c r="N31" s="521"/>
      <c r="O31" s="521"/>
      <c r="P31" s="522">
        <v>15.78</v>
      </c>
      <c r="Q31" s="569">
        <v>14.5</v>
      </c>
      <c r="R31" s="423"/>
      <c r="S31" s="423"/>
      <c r="T31" s="423">
        <v>16</v>
      </c>
      <c r="U31" s="425"/>
      <c r="V31" s="510"/>
      <c r="W31" s="507">
        <v>28</v>
      </c>
      <c r="X31" s="686" t="s">
        <v>45</v>
      </c>
      <c r="Y31" s="426">
        <v>11.18</v>
      </c>
      <c r="Z31" s="698">
        <v>28</v>
      </c>
      <c r="AA31" s="493" t="s">
        <v>530</v>
      </c>
    </row>
    <row r="32" spans="2:27" ht="13" x14ac:dyDescent="0.3">
      <c r="B32" s="361">
        <v>29</v>
      </c>
      <c r="C32" s="184" t="s">
        <v>253</v>
      </c>
      <c r="D32" s="426">
        <v>11.53</v>
      </c>
      <c r="E32" s="427">
        <v>27</v>
      </c>
      <c r="F32" s="428">
        <v>10</v>
      </c>
      <c r="G32" s="429">
        <v>10.86</v>
      </c>
      <c r="H32" s="429">
        <v>5.75</v>
      </c>
      <c r="I32" s="429">
        <v>15.71</v>
      </c>
      <c r="J32" s="430"/>
      <c r="K32" s="560"/>
      <c r="L32" s="550">
        <v>16.760000000000002</v>
      </c>
      <c r="M32" s="523">
        <v>10.17</v>
      </c>
      <c r="N32" s="524"/>
      <c r="O32" s="524">
        <v>11.71</v>
      </c>
      <c r="P32" s="525"/>
      <c r="Q32" s="570"/>
      <c r="R32" s="429"/>
      <c r="S32" s="429"/>
      <c r="T32" s="429">
        <v>19</v>
      </c>
      <c r="U32" s="431"/>
      <c r="V32" s="510"/>
      <c r="W32" s="507">
        <v>29</v>
      </c>
      <c r="X32" s="686" t="s">
        <v>66</v>
      </c>
      <c r="Y32" s="426">
        <v>11.09</v>
      </c>
      <c r="Z32" s="698">
        <v>29</v>
      </c>
      <c r="AA32" s="495" t="s">
        <v>532</v>
      </c>
    </row>
    <row r="33" spans="2:27" ht="13" x14ac:dyDescent="0.3">
      <c r="B33" s="361">
        <v>30</v>
      </c>
      <c r="C33" s="363" t="s">
        <v>470</v>
      </c>
      <c r="D33" s="432">
        <v>13.06</v>
      </c>
      <c r="E33" s="433">
        <v>23</v>
      </c>
      <c r="F33" s="434">
        <v>12.25</v>
      </c>
      <c r="G33" s="435">
        <v>13.44</v>
      </c>
      <c r="H33" s="435">
        <v>8</v>
      </c>
      <c r="I33" s="435">
        <v>16.29</v>
      </c>
      <c r="J33" s="436"/>
      <c r="K33" s="561">
        <v>12.19</v>
      </c>
      <c r="L33" s="551">
        <v>16.260000000000002</v>
      </c>
      <c r="M33" s="526">
        <v>13.17</v>
      </c>
      <c r="N33" s="527"/>
      <c r="O33" s="527"/>
      <c r="P33" s="528"/>
      <c r="Q33" s="571"/>
      <c r="R33" s="435"/>
      <c r="S33" s="435"/>
      <c r="T33" s="435">
        <v>17.5</v>
      </c>
      <c r="U33" s="437"/>
      <c r="V33" s="510"/>
      <c r="W33" s="507">
        <v>30</v>
      </c>
      <c r="X33" s="686" t="s">
        <v>68</v>
      </c>
      <c r="Y33" s="426">
        <v>10.47</v>
      </c>
      <c r="Z33" s="698">
        <v>30</v>
      </c>
      <c r="AA33" s="493" t="s">
        <v>530</v>
      </c>
    </row>
    <row r="34" spans="2:27" ht="13" x14ac:dyDescent="0.3">
      <c r="B34" s="361">
        <v>31</v>
      </c>
      <c r="C34" s="362" t="s">
        <v>471</v>
      </c>
      <c r="D34" s="420">
        <v>14.08</v>
      </c>
      <c r="E34" s="421">
        <v>16</v>
      </c>
      <c r="F34" s="422">
        <v>13.5</v>
      </c>
      <c r="G34" s="423">
        <v>13.5</v>
      </c>
      <c r="H34" s="423">
        <v>13.63</v>
      </c>
      <c r="I34" s="423">
        <v>13.57</v>
      </c>
      <c r="J34" s="424"/>
      <c r="K34" s="559"/>
      <c r="L34" s="549">
        <v>16.95</v>
      </c>
      <c r="M34" s="520">
        <v>14.5</v>
      </c>
      <c r="N34" s="521"/>
      <c r="O34" s="521">
        <v>12.75</v>
      </c>
      <c r="P34" s="522"/>
      <c r="Q34" s="569"/>
      <c r="R34" s="423"/>
      <c r="S34" s="423"/>
      <c r="T34" s="423">
        <v>19</v>
      </c>
      <c r="U34" s="425"/>
      <c r="V34" s="510"/>
      <c r="W34" s="507">
        <v>31</v>
      </c>
      <c r="X34" s="686" t="s">
        <v>46</v>
      </c>
      <c r="Y34" s="426">
        <v>10.29</v>
      </c>
      <c r="Z34" s="698">
        <v>31</v>
      </c>
      <c r="AA34" s="496" t="s">
        <v>531</v>
      </c>
    </row>
    <row r="35" spans="2:27" ht="13.5" thickBot="1" x14ac:dyDescent="0.35">
      <c r="B35" s="361">
        <v>32</v>
      </c>
      <c r="C35" s="365" t="s">
        <v>256</v>
      </c>
      <c r="D35" s="444">
        <v>17.079999999999998</v>
      </c>
      <c r="E35" s="445">
        <v>1</v>
      </c>
      <c r="F35" s="446">
        <v>17</v>
      </c>
      <c r="G35" s="447">
        <v>16.89</v>
      </c>
      <c r="H35" s="447">
        <v>16.88</v>
      </c>
      <c r="I35" s="447"/>
      <c r="J35" s="448">
        <v>18.329999999999998</v>
      </c>
      <c r="K35" s="563">
        <v>18.55</v>
      </c>
      <c r="L35" s="553">
        <v>17.37</v>
      </c>
      <c r="M35" s="532">
        <v>15</v>
      </c>
      <c r="N35" s="533"/>
      <c r="O35" s="533"/>
      <c r="P35" s="534"/>
      <c r="Q35" s="573"/>
      <c r="R35" s="447"/>
      <c r="S35" s="447"/>
      <c r="T35" s="447">
        <v>18</v>
      </c>
      <c r="U35" s="449">
        <v>18.329999999999998</v>
      </c>
      <c r="V35" s="510"/>
      <c r="W35" s="507">
        <v>32</v>
      </c>
      <c r="X35" s="686" t="s">
        <v>59</v>
      </c>
      <c r="Y35" s="426">
        <v>10.19</v>
      </c>
      <c r="Z35" s="698">
        <v>32</v>
      </c>
      <c r="AA35" s="503" t="s">
        <v>530</v>
      </c>
    </row>
    <row r="36" spans="2:27" ht="13" x14ac:dyDescent="0.3">
      <c r="B36" s="361">
        <v>33</v>
      </c>
      <c r="C36" s="362" t="s">
        <v>257</v>
      </c>
      <c r="D36" s="420">
        <v>15.17</v>
      </c>
      <c r="E36" s="421">
        <v>7</v>
      </c>
      <c r="F36" s="422">
        <v>17</v>
      </c>
      <c r="G36" s="423">
        <v>14.33</v>
      </c>
      <c r="H36" s="423">
        <v>15.5</v>
      </c>
      <c r="I36" s="423">
        <v>17.23</v>
      </c>
      <c r="J36" s="424"/>
      <c r="K36" s="559">
        <v>13.92</v>
      </c>
      <c r="L36" s="549">
        <v>13.16</v>
      </c>
      <c r="M36" s="520">
        <v>15.67</v>
      </c>
      <c r="N36" s="521"/>
      <c r="O36" s="521"/>
      <c r="P36" s="522"/>
      <c r="Q36" s="569"/>
      <c r="R36" s="423"/>
      <c r="S36" s="423"/>
      <c r="T36" s="423">
        <v>14</v>
      </c>
      <c r="U36" s="425"/>
      <c r="V36" s="510"/>
      <c r="W36" s="507">
        <v>33</v>
      </c>
      <c r="X36" s="687" t="s">
        <v>53</v>
      </c>
      <c r="Y36" s="438">
        <v>9.8699999999999992</v>
      </c>
      <c r="Z36" s="699">
        <v>33</v>
      </c>
      <c r="AA36" s="498" t="s">
        <v>529</v>
      </c>
    </row>
    <row r="37" spans="2:27" ht="13.5" thickBot="1" x14ac:dyDescent="0.35">
      <c r="B37" s="368">
        <v>34</v>
      </c>
      <c r="C37" s="369" t="s">
        <v>258</v>
      </c>
      <c r="D37" s="450">
        <v>15.05</v>
      </c>
      <c r="E37" s="451">
        <v>8</v>
      </c>
      <c r="F37" s="452">
        <v>16</v>
      </c>
      <c r="G37" s="453">
        <v>16.14</v>
      </c>
      <c r="H37" s="453">
        <v>11.75</v>
      </c>
      <c r="I37" s="453">
        <v>15.29</v>
      </c>
      <c r="J37" s="454"/>
      <c r="K37" s="564">
        <v>12.54</v>
      </c>
      <c r="L37" s="554">
        <v>15.79</v>
      </c>
      <c r="M37" s="535">
        <v>16.5</v>
      </c>
      <c r="N37" s="536"/>
      <c r="O37" s="536"/>
      <c r="P37" s="537"/>
      <c r="Q37" s="574"/>
      <c r="R37" s="453"/>
      <c r="S37" s="453"/>
      <c r="T37" s="453">
        <v>19</v>
      </c>
      <c r="U37" s="455"/>
      <c r="V37" s="510"/>
      <c r="W37" s="508">
        <v>34</v>
      </c>
      <c r="X37" s="688" t="s">
        <v>223</v>
      </c>
      <c r="Y37" s="692">
        <v>9.56</v>
      </c>
      <c r="Z37" s="700">
        <v>34</v>
      </c>
      <c r="AA37" s="494" t="s">
        <v>529</v>
      </c>
    </row>
    <row r="38" spans="2:27" ht="15.75" customHeight="1" thickBot="1" x14ac:dyDescent="0.35">
      <c r="B38" s="504"/>
      <c r="C38" s="582" t="s">
        <v>77</v>
      </c>
      <c r="D38" s="583">
        <v>13.56</v>
      </c>
      <c r="E38" s="583"/>
      <c r="F38" s="584">
        <v>12.33</v>
      </c>
      <c r="G38" s="585">
        <v>13.78</v>
      </c>
      <c r="H38" s="585">
        <v>11.57</v>
      </c>
      <c r="I38" s="585">
        <v>16.21</v>
      </c>
      <c r="J38" s="586">
        <v>16.7</v>
      </c>
      <c r="K38" s="587">
        <v>13.15</v>
      </c>
      <c r="L38" s="588">
        <v>15.98</v>
      </c>
      <c r="M38" s="589">
        <v>13.29</v>
      </c>
      <c r="N38" s="590">
        <v>11.76</v>
      </c>
      <c r="O38" s="590">
        <v>12.1</v>
      </c>
      <c r="P38" s="591">
        <v>15.67</v>
      </c>
      <c r="Q38" s="592">
        <v>14.26</v>
      </c>
      <c r="R38" s="585">
        <v>6.5</v>
      </c>
      <c r="S38" s="585">
        <v>10.25</v>
      </c>
      <c r="T38" s="585">
        <v>15.18</v>
      </c>
      <c r="U38" s="593">
        <v>18.54</v>
      </c>
      <c r="V38" s="512"/>
      <c r="W38" s="957" t="s">
        <v>77</v>
      </c>
      <c r="X38" s="957"/>
      <c r="Y38" s="583">
        <v>13.56</v>
      </c>
      <c r="Z38" s="689"/>
    </row>
    <row r="39" spans="2:27" x14ac:dyDescent="0.25">
      <c r="B39" s="383"/>
      <c r="C39" s="370" t="s">
        <v>78</v>
      </c>
      <c r="D39" s="371">
        <v>9.56</v>
      </c>
      <c r="E39" s="371"/>
      <c r="F39" s="372">
        <v>5.14</v>
      </c>
      <c r="G39" s="373">
        <v>10.6</v>
      </c>
      <c r="H39" s="373">
        <v>3.88</v>
      </c>
      <c r="I39" s="373">
        <v>13.26</v>
      </c>
      <c r="J39" s="376">
        <v>14.89</v>
      </c>
      <c r="K39" s="565">
        <v>8.8800000000000008</v>
      </c>
      <c r="L39" s="555">
        <v>12.47</v>
      </c>
      <c r="M39" s="538">
        <v>6.83</v>
      </c>
      <c r="N39" s="539">
        <v>9.3000000000000007</v>
      </c>
      <c r="O39" s="539">
        <v>10.59</v>
      </c>
      <c r="P39" s="540">
        <v>10.44</v>
      </c>
      <c r="Q39" s="575">
        <v>12.5</v>
      </c>
      <c r="R39" s="373">
        <v>6.5</v>
      </c>
      <c r="S39" s="373">
        <v>9.75</v>
      </c>
      <c r="T39" s="373">
        <v>7.5</v>
      </c>
      <c r="U39" s="374">
        <v>18.329999999999998</v>
      </c>
      <c r="V39" s="510"/>
      <c r="W39" s="595"/>
      <c r="X39" s="375" t="s">
        <v>78</v>
      </c>
      <c r="Y39" s="486">
        <v>9.56</v>
      </c>
      <c r="Z39" s="371"/>
    </row>
    <row r="40" spans="2:27" x14ac:dyDescent="0.25">
      <c r="B40" s="183"/>
      <c r="C40" s="366" t="s">
        <v>79</v>
      </c>
      <c r="D40" s="357">
        <v>17.079999999999998</v>
      </c>
      <c r="E40" s="357"/>
      <c r="F40" s="352">
        <v>17.5</v>
      </c>
      <c r="G40" s="351">
        <v>17.600000000000001</v>
      </c>
      <c r="H40" s="351">
        <v>19.75</v>
      </c>
      <c r="I40" s="351">
        <v>18.84</v>
      </c>
      <c r="J40" s="377">
        <v>18.329999999999998</v>
      </c>
      <c r="K40" s="566">
        <v>18.55</v>
      </c>
      <c r="L40" s="556">
        <v>17.37</v>
      </c>
      <c r="M40" s="541">
        <v>17.829999999999998</v>
      </c>
      <c r="N40" s="542">
        <v>15.15</v>
      </c>
      <c r="O40" s="542">
        <v>13.34</v>
      </c>
      <c r="P40" s="543">
        <v>18.11</v>
      </c>
      <c r="Q40" s="576">
        <v>15.33</v>
      </c>
      <c r="R40" s="351">
        <v>6.5</v>
      </c>
      <c r="S40" s="351">
        <v>10.75</v>
      </c>
      <c r="T40" s="351">
        <v>20</v>
      </c>
      <c r="U40" s="353">
        <v>18.75</v>
      </c>
      <c r="V40" s="510"/>
      <c r="W40" s="596"/>
      <c r="X40" s="350" t="s">
        <v>79</v>
      </c>
      <c r="Y40" s="487">
        <v>17.079999999999998</v>
      </c>
      <c r="Z40" s="357"/>
    </row>
    <row r="41" spans="2:27" x14ac:dyDescent="0.25">
      <c r="B41" s="183"/>
      <c r="C41" s="366" t="s">
        <v>80</v>
      </c>
      <c r="D41" s="357">
        <v>0</v>
      </c>
      <c r="E41" s="357"/>
      <c r="F41" s="352">
        <v>11.76</v>
      </c>
      <c r="G41" s="351">
        <v>0</v>
      </c>
      <c r="H41" s="351">
        <v>17.649999999999999</v>
      </c>
      <c r="I41" s="351">
        <v>0</v>
      </c>
      <c r="J41" s="377">
        <v>0</v>
      </c>
      <c r="K41" s="566">
        <v>0</v>
      </c>
      <c r="L41" s="556">
        <v>0</v>
      </c>
      <c r="M41" s="541">
        <v>2.94</v>
      </c>
      <c r="N41" s="542">
        <v>0</v>
      </c>
      <c r="O41" s="542">
        <v>0</v>
      </c>
      <c r="P41" s="543">
        <v>0</v>
      </c>
      <c r="Q41" s="576">
        <v>0</v>
      </c>
      <c r="R41" s="351">
        <v>100</v>
      </c>
      <c r="S41" s="351">
        <v>0</v>
      </c>
      <c r="T41" s="351">
        <v>3.03</v>
      </c>
      <c r="U41" s="353">
        <v>0</v>
      </c>
      <c r="V41" s="510"/>
      <c r="W41" s="596"/>
      <c r="X41" s="350" t="s">
        <v>80</v>
      </c>
      <c r="Y41" s="487">
        <v>0</v>
      </c>
      <c r="Z41" s="357"/>
    </row>
    <row r="42" spans="2:27" ht="13" thickBot="1" x14ac:dyDescent="0.3">
      <c r="B42" s="183"/>
      <c r="C42" s="366" t="s">
        <v>81</v>
      </c>
      <c r="D42" s="357">
        <v>23.53</v>
      </c>
      <c r="E42" s="357"/>
      <c r="F42" s="352">
        <v>32.35</v>
      </c>
      <c r="G42" s="351">
        <v>23.53</v>
      </c>
      <c r="H42" s="351">
        <v>44.12</v>
      </c>
      <c r="I42" s="351">
        <v>0</v>
      </c>
      <c r="J42" s="377">
        <v>0</v>
      </c>
      <c r="K42" s="566">
        <v>27.78</v>
      </c>
      <c r="L42" s="556">
        <v>0</v>
      </c>
      <c r="M42" s="541">
        <v>29.41</v>
      </c>
      <c r="N42" s="542">
        <v>66.67</v>
      </c>
      <c r="O42" s="542">
        <v>50</v>
      </c>
      <c r="P42" s="543">
        <v>11.11</v>
      </c>
      <c r="Q42" s="576">
        <v>0</v>
      </c>
      <c r="R42" s="351">
        <v>0</v>
      </c>
      <c r="S42" s="351">
        <v>100</v>
      </c>
      <c r="T42" s="351">
        <v>21.21</v>
      </c>
      <c r="U42" s="353">
        <v>0</v>
      </c>
      <c r="V42" s="511"/>
      <c r="W42" s="596"/>
      <c r="X42" s="350" t="s">
        <v>81</v>
      </c>
      <c r="Y42" s="487">
        <v>23.53</v>
      </c>
      <c r="Z42" s="357"/>
    </row>
    <row r="43" spans="2:27" ht="13" thickBot="1" x14ac:dyDescent="0.3">
      <c r="B43" s="379"/>
      <c r="C43" s="367" t="s">
        <v>82</v>
      </c>
      <c r="D43" s="358">
        <v>76.47</v>
      </c>
      <c r="E43" s="358"/>
      <c r="F43" s="354">
        <v>55.88</v>
      </c>
      <c r="G43" s="355">
        <v>76.47</v>
      </c>
      <c r="H43" s="355">
        <v>38.24</v>
      </c>
      <c r="I43" s="355">
        <v>100</v>
      </c>
      <c r="J43" s="378">
        <v>100</v>
      </c>
      <c r="K43" s="581">
        <v>72.22</v>
      </c>
      <c r="L43" s="580">
        <v>100</v>
      </c>
      <c r="M43" s="544">
        <v>67.650000000000006</v>
      </c>
      <c r="N43" s="545">
        <v>33.33</v>
      </c>
      <c r="O43" s="545">
        <v>50</v>
      </c>
      <c r="P43" s="546">
        <v>88.89</v>
      </c>
      <c r="Q43" s="594">
        <v>100</v>
      </c>
      <c r="R43" s="355">
        <v>0</v>
      </c>
      <c r="S43" s="355">
        <v>0</v>
      </c>
      <c r="T43" s="355">
        <v>75.760000000000005</v>
      </c>
      <c r="U43" s="356">
        <v>100</v>
      </c>
      <c r="V43" s="511"/>
      <c r="W43" s="597"/>
      <c r="X43" s="350" t="s">
        <v>82</v>
      </c>
      <c r="Y43" s="487">
        <v>76.47</v>
      </c>
      <c r="Z43" s="358"/>
    </row>
  </sheetData>
  <sortState xmlns:xlrd2="http://schemas.microsoft.com/office/spreadsheetml/2017/richdata2" ref="X4:Z37">
    <sortCondition descending="1" ref="Y4:Y37"/>
  </sortState>
  <mergeCells count="2">
    <mergeCell ref="W38:X38"/>
    <mergeCell ref="B2:AA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B8643-3CC7-4120-AAAD-B07CE12FD062}">
  <dimension ref="A1:E40"/>
  <sheetViews>
    <sheetView topLeftCell="C1" zoomScale="98" zoomScaleNormal="98" workbookViewId="0">
      <selection activeCell="C37" sqref="A37:XFD37"/>
    </sheetView>
  </sheetViews>
  <sheetFormatPr baseColWidth="10" defaultRowHeight="12.5" x14ac:dyDescent="0.25"/>
  <cols>
    <col min="1" max="1" width="2" style="43" bestFit="1" customWidth="1"/>
    <col min="2" max="2" width="4.453125" style="43" bestFit="1" customWidth="1"/>
    <col min="3" max="3" width="16.7265625" style="43" bestFit="1" customWidth="1"/>
    <col min="4" max="4" width="6.1796875" style="43" bestFit="1" customWidth="1"/>
    <col min="5" max="5" width="152.54296875" style="43" customWidth="1"/>
  </cols>
  <sheetData>
    <row r="1" spans="1:5" ht="13" thickBot="1" x14ac:dyDescent="0.3"/>
    <row r="2" spans="1:5" ht="13.5" thickBot="1" x14ac:dyDescent="0.3">
      <c r="A2" s="43" t="s">
        <v>443</v>
      </c>
      <c r="B2" s="473"/>
      <c r="C2" s="474"/>
      <c r="D2" s="475" t="s">
        <v>444</v>
      </c>
      <c r="E2" s="476" t="s">
        <v>509</v>
      </c>
    </row>
    <row r="3" spans="1:5" ht="14.25" customHeight="1" x14ac:dyDescent="0.25">
      <c r="B3" s="469">
        <v>1</v>
      </c>
      <c r="C3" s="470" t="s">
        <v>214</v>
      </c>
      <c r="D3" s="471">
        <v>13.9</v>
      </c>
      <c r="E3" s="472" t="s">
        <v>491</v>
      </c>
    </row>
    <row r="4" spans="1:5" ht="15" customHeight="1" x14ac:dyDescent="0.25">
      <c r="B4" s="457">
        <v>2</v>
      </c>
      <c r="C4" s="461" t="s">
        <v>259</v>
      </c>
      <c r="D4" s="462">
        <v>15.04</v>
      </c>
      <c r="E4" s="460" t="s">
        <v>499</v>
      </c>
    </row>
    <row r="5" spans="1:5" ht="20" x14ac:dyDescent="0.25">
      <c r="B5" s="457">
        <v>3</v>
      </c>
      <c r="C5" s="463" t="s">
        <v>216</v>
      </c>
      <c r="D5" s="464">
        <v>11.18</v>
      </c>
      <c r="E5" s="477" t="s">
        <v>510</v>
      </c>
    </row>
    <row r="6" spans="1:5" ht="24.75" customHeight="1" x14ac:dyDescent="0.25">
      <c r="B6" s="457">
        <v>4</v>
      </c>
      <c r="C6" s="463" t="s">
        <v>217</v>
      </c>
      <c r="D6" s="464">
        <v>10.29</v>
      </c>
      <c r="E6" s="460" t="s">
        <v>492</v>
      </c>
    </row>
    <row r="7" spans="1:5" ht="20" x14ac:dyDescent="0.25">
      <c r="B7" s="457">
        <v>5</v>
      </c>
      <c r="C7" s="461" t="s">
        <v>218</v>
      </c>
      <c r="D7" s="462">
        <v>15.85</v>
      </c>
      <c r="E7" s="460" t="s">
        <v>500</v>
      </c>
    </row>
    <row r="8" spans="1:5" ht="20" x14ac:dyDescent="0.25">
      <c r="B8" s="457">
        <v>6</v>
      </c>
      <c r="C8" s="461" t="s">
        <v>219</v>
      </c>
      <c r="D8" s="462">
        <v>14.82</v>
      </c>
      <c r="E8" s="460" t="s">
        <v>501</v>
      </c>
    </row>
    <row r="9" spans="1:5" ht="13" x14ac:dyDescent="0.25">
      <c r="B9" s="457">
        <v>7</v>
      </c>
      <c r="C9" s="458" t="s">
        <v>466</v>
      </c>
      <c r="D9" s="459">
        <v>13.75</v>
      </c>
      <c r="E9" s="460" t="s">
        <v>502</v>
      </c>
    </row>
    <row r="10" spans="1:5" ht="20" x14ac:dyDescent="0.25">
      <c r="B10" s="457">
        <v>8</v>
      </c>
      <c r="C10" s="461" t="s">
        <v>467</v>
      </c>
      <c r="D10" s="462">
        <v>14.45</v>
      </c>
      <c r="E10" s="460" t="s">
        <v>503</v>
      </c>
    </row>
    <row r="11" spans="1:5" ht="20" x14ac:dyDescent="0.25">
      <c r="B11" s="457">
        <v>9</v>
      </c>
      <c r="C11" s="458" t="s">
        <v>222</v>
      </c>
      <c r="D11" s="459">
        <v>13.86</v>
      </c>
      <c r="E11" s="460" t="s">
        <v>504</v>
      </c>
    </row>
    <row r="12" spans="1:5" ht="24" customHeight="1" x14ac:dyDescent="0.25">
      <c r="B12" s="457">
        <v>10</v>
      </c>
      <c r="C12" s="465" t="s">
        <v>223</v>
      </c>
      <c r="D12" s="466">
        <v>9.56</v>
      </c>
      <c r="E12" s="460" t="s">
        <v>493</v>
      </c>
    </row>
    <row r="13" spans="1:5" ht="20" x14ac:dyDescent="0.25">
      <c r="B13" s="457">
        <v>11</v>
      </c>
      <c r="C13" s="465" t="s">
        <v>224</v>
      </c>
      <c r="D13" s="466">
        <v>9.8699999999999992</v>
      </c>
      <c r="E13" s="460" t="s">
        <v>494</v>
      </c>
    </row>
    <row r="14" spans="1:5" ht="12" customHeight="1" x14ac:dyDescent="0.25">
      <c r="B14" s="457">
        <v>12</v>
      </c>
      <c r="C14" s="458" t="s">
        <v>225</v>
      </c>
      <c r="D14" s="459">
        <v>13.54</v>
      </c>
      <c r="E14" s="460" t="s">
        <v>505</v>
      </c>
    </row>
    <row r="15" spans="1:5" ht="20" x14ac:dyDescent="0.25">
      <c r="B15" s="457">
        <v>13</v>
      </c>
      <c r="C15" s="458" t="s">
        <v>226</v>
      </c>
      <c r="D15" s="459">
        <v>13.28</v>
      </c>
      <c r="E15" s="460" t="s">
        <v>506</v>
      </c>
    </row>
    <row r="16" spans="1:5" ht="13" x14ac:dyDescent="0.25">
      <c r="B16" s="457">
        <v>14</v>
      </c>
      <c r="C16" s="461" t="s">
        <v>227</v>
      </c>
      <c r="D16" s="462">
        <v>15.48</v>
      </c>
      <c r="E16" s="477" t="s">
        <v>511</v>
      </c>
    </row>
    <row r="17" spans="2:5" ht="20" x14ac:dyDescent="0.25">
      <c r="B17" s="457">
        <v>15</v>
      </c>
      <c r="C17" s="458" t="s">
        <v>228</v>
      </c>
      <c r="D17" s="459">
        <v>12.46</v>
      </c>
      <c r="E17" s="460" t="s">
        <v>507</v>
      </c>
    </row>
    <row r="18" spans="2:5" ht="24" customHeight="1" x14ac:dyDescent="0.25">
      <c r="B18" s="457">
        <v>16</v>
      </c>
      <c r="C18" s="467" t="s">
        <v>463</v>
      </c>
      <c r="D18" s="468">
        <v>16.940000000000001</v>
      </c>
      <c r="E18" s="460" t="s">
        <v>508</v>
      </c>
    </row>
    <row r="19" spans="2:5" ht="20" x14ac:dyDescent="0.25">
      <c r="B19" s="457">
        <v>17</v>
      </c>
      <c r="C19" s="463" t="s">
        <v>464</v>
      </c>
      <c r="D19" s="464">
        <v>10.19</v>
      </c>
      <c r="E19" s="460" t="s">
        <v>495</v>
      </c>
    </row>
    <row r="20" spans="2:5" ht="13" x14ac:dyDescent="0.25">
      <c r="B20" s="457">
        <v>18</v>
      </c>
      <c r="C20" s="461" t="s">
        <v>231</v>
      </c>
      <c r="D20" s="462">
        <v>14.43</v>
      </c>
      <c r="E20" s="477" t="s">
        <v>512</v>
      </c>
    </row>
    <row r="21" spans="2:5" ht="15" customHeight="1" x14ac:dyDescent="0.25">
      <c r="B21" s="457">
        <v>19</v>
      </c>
      <c r="C21" s="458" t="s">
        <v>248</v>
      </c>
      <c r="D21" s="459">
        <v>12.59</v>
      </c>
      <c r="E21" s="460" t="s">
        <v>496</v>
      </c>
    </row>
    <row r="22" spans="2:5" ht="13" x14ac:dyDescent="0.25">
      <c r="B22" s="457">
        <v>20</v>
      </c>
      <c r="C22" s="467" t="s">
        <v>232</v>
      </c>
      <c r="D22" s="468">
        <v>16.61</v>
      </c>
      <c r="E22" s="477" t="s">
        <v>525</v>
      </c>
    </row>
    <row r="23" spans="2:5" ht="14.25" customHeight="1" x14ac:dyDescent="0.25">
      <c r="B23" s="457">
        <v>21</v>
      </c>
      <c r="C23" s="461" t="s">
        <v>465</v>
      </c>
      <c r="D23" s="462">
        <v>14.14</v>
      </c>
      <c r="E23" s="477" t="s">
        <v>522</v>
      </c>
    </row>
    <row r="24" spans="2:5" ht="20" x14ac:dyDescent="0.25">
      <c r="B24" s="457">
        <v>22</v>
      </c>
      <c r="C24" s="458" t="s">
        <v>249</v>
      </c>
      <c r="D24" s="459">
        <v>13.87</v>
      </c>
      <c r="E24" s="477" t="s">
        <v>513</v>
      </c>
    </row>
    <row r="25" spans="2:5" ht="20" x14ac:dyDescent="0.25">
      <c r="B25" s="457">
        <v>23</v>
      </c>
      <c r="C25" s="458" t="s">
        <v>234</v>
      </c>
      <c r="D25" s="459">
        <v>13.06</v>
      </c>
      <c r="E25" s="477" t="s">
        <v>514</v>
      </c>
    </row>
    <row r="26" spans="2:5" ht="20" x14ac:dyDescent="0.25">
      <c r="B26" s="457">
        <v>24</v>
      </c>
      <c r="C26" s="463" t="s">
        <v>235</v>
      </c>
      <c r="D26" s="464">
        <v>11.09</v>
      </c>
      <c r="E26" s="460" t="s">
        <v>497</v>
      </c>
    </row>
    <row r="27" spans="2:5" ht="13.5" customHeight="1" x14ac:dyDescent="0.25">
      <c r="B27" s="457">
        <v>25</v>
      </c>
      <c r="C27" s="461" t="s">
        <v>469</v>
      </c>
      <c r="D27" s="462">
        <v>14.39</v>
      </c>
      <c r="E27" s="477" t="s">
        <v>523</v>
      </c>
    </row>
    <row r="28" spans="2:5" ht="20" x14ac:dyDescent="0.25">
      <c r="B28" s="457">
        <v>26</v>
      </c>
      <c r="C28" s="463" t="s">
        <v>468</v>
      </c>
      <c r="D28" s="464">
        <v>10.47</v>
      </c>
      <c r="E28" s="477" t="s">
        <v>524</v>
      </c>
    </row>
    <row r="29" spans="2:5" ht="20" x14ac:dyDescent="0.25">
      <c r="B29" s="457">
        <v>27</v>
      </c>
      <c r="C29" s="461" t="s">
        <v>251</v>
      </c>
      <c r="D29" s="462">
        <v>15.77</v>
      </c>
      <c r="E29" s="477" t="s">
        <v>515</v>
      </c>
    </row>
    <row r="30" spans="2:5" ht="13" x14ac:dyDescent="0.25">
      <c r="B30" s="457">
        <v>28</v>
      </c>
      <c r="C30" s="461" t="s">
        <v>252</v>
      </c>
      <c r="D30" s="462">
        <v>14.23</v>
      </c>
      <c r="E30" s="477" t="s">
        <v>516</v>
      </c>
    </row>
    <row r="31" spans="2:5" ht="12.75" customHeight="1" x14ac:dyDescent="0.25">
      <c r="B31" s="457">
        <v>29</v>
      </c>
      <c r="C31" s="463" t="s">
        <v>253</v>
      </c>
      <c r="D31" s="464">
        <v>11.53</v>
      </c>
      <c r="E31" s="460" t="s">
        <v>498</v>
      </c>
    </row>
    <row r="32" spans="2:5" ht="20" x14ac:dyDescent="0.25">
      <c r="B32" s="457">
        <v>30</v>
      </c>
      <c r="C32" s="458" t="s">
        <v>470</v>
      </c>
      <c r="D32" s="459">
        <v>13.06</v>
      </c>
      <c r="E32" s="477" t="s">
        <v>517</v>
      </c>
    </row>
    <row r="33" spans="2:5" ht="20" x14ac:dyDescent="0.25">
      <c r="B33" s="457">
        <v>31</v>
      </c>
      <c r="C33" s="461" t="s">
        <v>471</v>
      </c>
      <c r="D33" s="462">
        <v>14.08</v>
      </c>
      <c r="E33" s="477" t="s">
        <v>518</v>
      </c>
    </row>
    <row r="34" spans="2:5" ht="12" customHeight="1" x14ac:dyDescent="0.25">
      <c r="B34" s="457">
        <v>32</v>
      </c>
      <c r="C34" s="467" t="s">
        <v>256</v>
      </c>
      <c r="D34" s="468">
        <v>17.079999999999998</v>
      </c>
      <c r="E34" s="477" t="s">
        <v>519</v>
      </c>
    </row>
    <row r="35" spans="2:5" ht="20" x14ac:dyDescent="0.25">
      <c r="B35" s="457">
        <v>33</v>
      </c>
      <c r="C35" s="461" t="s">
        <v>257</v>
      </c>
      <c r="D35" s="462">
        <v>15.17</v>
      </c>
      <c r="E35" s="477" t="s">
        <v>520</v>
      </c>
    </row>
    <row r="36" spans="2:5" ht="20" x14ac:dyDescent="0.25">
      <c r="B36" s="457">
        <v>34</v>
      </c>
      <c r="C36" s="461" t="s">
        <v>258</v>
      </c>
      <c r="D36" s="462">
        <v>15.05</v>
      </c>
      <c r="E36" s="477" t="s">
        <v>521</v>
      </c>
    </row>
    <row r="37" spans="2:5" x14ac:dyDescent="0.25">
      <c r="B37" s="456"/>
      <c r="C37" s="456"/>
      <c r="D37" s="456"/>
      <c r="E37" s="456"/>
    </row>
    <row r="38" spans="2:5" x14ac:dyDescent="0.25">
      <c r="B38" s="456"/>
      <c r="C38" s="456"/>
      <c r="D38" s="456"/>
      <c r="E38" s="456"/>
    </row>
    <row r="39" spans="2:5" x14ac:dyDescent="0.25">
      <c r="B39" s="456"/>
      <c r="C39" s="456"/>
      <c r="D39" s="456"/>
      <c r="E39" s="456"/>
    </row>
    <row r="40" spans="2:5" x14ac:dyDescent="0.25">
      <c r="B40" s="456"/>
      <c r="C40" s="456"/>
      <c r="D40" s="456"/>
      <c r="E40" s="45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79D5A-C094-4A63-8D37-7006FDF3F91A}">
  <dimension ref="A1:E25"/>
  <sheetViews>
    <sheetView workbookViewId="0">
      <selection activeCell="G16" sqref="G16"/>
    </sheetView>
  </sheetViews>
  <sheetFormatPr baseColWidth="10" defaultColWidth="11.1796875" defaultRowHeight="12.5" x14ac:dyDescent="0.25"/>
  <cols>
    <col min="1" max="1" width="2" customWidth="1"/>
    <col min="2" max="2" width="15.26953125" bestFit="1" customWidth="1"/>
    <col min="3" max="3" width="7.54296875" customWidth="1"/>
    <col min="4" max="4" width="8" customWidth="1"/>
    <col min="5" max="5" width="11.26953125" customWidth="1"/>
  </cols>
  <sheetData>
    <row r="1" spans="1:5" ht="6.75" customHeight="1" thickBot="1" x14ac:dyDescent="0.3"/>
    <row r="2" spans="1:5" ht="13.5" thickBot="1" x14ac:dyDescent="0.35">
      <c r="B2" s="70" t="s">
        <v>25</v>
      </c>
      <c r="C2" s="960" t="s">
        <v>557</v>
      </c>
      <c r="D2" s="960"/>
      <c r="E2" s="961"/>
    </row>
    <row r="3" spans="1:5" ht="16.5" customHeight="1" thickBot="1" x14ac:dyDescent="0.35">
      <c r="A3">
        <v>3</v>
      </c>
      <c r="B3" s="962" t="s">
        <v>26</v>
      </c>
      <c r="C3" s="963"/>
      <c r="D3" s="963"/>
      <c r="E3" s="964"/>
    </row>
    <row r="4" spans="1:5" ht="16.5" customHeight="1" x14ac:dyDescent="0.3">
      <c r="B4" s="903" t="s">
        <v>571</v>
      </c>
      <c r="C4" s="904"/>
      <c r="D4" s="905" t="s">
        <v>441</v>
      </c>
      <c r="E4" s="906" t="s">
        <v>574</v>
      </c>
    </row>
    <row r="5" spans="1:5" ht="19.5" customHeight="1" x14ac:dyDescent="0.3">
      <c r="B5" s="907" t="s">
        <v>572</v>
      </c>
      <c r="C5" s="908"/>
      <c r="D5" s="905" t="s">
        <v>441</v>
      </c>
      <c r="E5" s="906" t="s">
        <v>574</v>
      </c>
    </row>
    <row r="6" spans="1:5" ht="16.5" customHeight="1" x14ac:dyDescent="0.3">
      <c r="B6" s="907" t="s">
        <v>573</v>
      </c>
      <c r="C6" s="909"/>
      <c r="D6" s="905" t="s">
        <v>441</v>
      </c>
      <c r="E6" s="906" t="s">
        <v>574</v>
      </c>
    </row>
    <row r="7" spans="1:5" ht="18.75" customHeight="1" x14ac:dyDescent="0.3">
      <c r="B7" s="910" t="s">
        <v>575</v>
      </c>
      <c r="C7" s="909"/>
      <c r="D7" s="905" t="s">
        <v>441</v>
      </c>
      <c r="E7" s="906" t="s">
        <v>574</v>
      </c>
    </row>
    <row r="8" spans="1:5" ht="13.5" customHeight="1" x14ac:dyDescent="0.3">
      <c r="B8" s="331" t="s">
        <v>577</v>
      </c>
      <c r="C8" s="69"/>
      <c r="D8" s="329" t="s">
        <v>441</v>
      </c>
      <c r="E8" s="911" t="s">
        <v>576</v>
      </c>
    </row>
    <row r="9" spans="1:5" ht="18" customHeight="1" x14ac:dyDescent="0.3">
      <c r="B9" s="334"/>
      <c r="C9" s="69"/>
      <c r="D9" s="329" t="s">
        <v>441</v>
      </c>
      <c r="E9" s="333" t="s">
        <v>437</v>
      </c>
    </row>
    <row r="10" spans="1:5" ht="18.75" customHeight="1" thickBot="1" x14ac:dyDescent="0.35">
      <c r="B10" s="330"/>
      <c r="C10" s="332"/>
      <c r="D10" s="329" t="s">
        <v>441</v>
      </c>
      <c r="E10" s="333" t="s">
        <v>437</v>
      </c>
    </row>
    <row r="11" spans="1:5" ht="18.75" customHeight="1" thickBot="1" x14ac:dyDescent="0.35">
      <c r="B11" s="965" t="s">
        <v>435</v>
      </c>
      <c r="C11" s="966"/>
      <c r="D11" s="966"/>
      <c r="E11" s="967"/>
    </row>
    <row r="12" spans="1:5" ht="14.25" customHeight="1" x14ac:dyDescent="0.3">
      <c r="B12" s="895" t="s">
        <v>565</v>
      </c>
      <c r="C12" s="896"/>
      <c r="D12" s="897" t="s">
        <v>568</v>
      </c>
      <c r="E12" s="898" t="s">
        <v>438</v>
      </c>
    </row>
    <row r="13" spans="1:5" ht="14.25" customHeight="1" x14ac:dyDescent="0.3">
      <c r="B13" s="899" t="s">
        <v>566</v>
      </c>
      <c r="C13" s="900"/>
      <c r="D13" s="897" t="s">
        <v>568</v>
      </c>
      <c r="E13" s="898" t="s">
        <v>438</v>
      </c>
    </row>
    <row r="14" spans="1:5" ht="15.75" customHeight="1" thickBot="1" x14ac:dyDescent="0.35">
      <c r="B14" s="901" t="s">
        <v>567</v>
      </c>
      <c r="C14" s="902"/>
      <c r="D14" s="897" t="s">
        <v>568</v>
      </c>
      <c r="E14" s="898" t="s">
        <v>438</v>
      </c>
    </row>
    <row r="15" spans="1:5" ht="18" customHeight="1" thickBot="1" x14ac:dyDescent="0.35">
      <c r="B15" s="968" t="s">
        <v>436</v>
      </c>
      <c r="C15" s="969"/>
      <c r="D15" s="969"/>
      <c r="E15" s="970"/>
    </row>
    <row r="16" spans="1:5" ht="13.5" thickBot="1" x14ac:dyDescent="0.35">
      <c r="B16" s="109" t="s">
        <v>223</v>
      </c>
      <c r="C16" s="335"/>
      <c r="D16" s="326" t="s">
        <v>440</v>
      </c>
      <c r="E16" s="336" t="s">
        <v>559</v>
      </c>
    </row>
    <row r="17" spans="2:5" ht="13.5" thickBot="1" x14ac:dyDescent="0.35">
      <c r="B17" s="109" t="s">
        <v>224</v>
      </c>
      <c r="C17" s="327"/>
      <c r="D17" s="326" t="s">
        <v>440</v>
      </c>
      <c r="E17" s="336" t="s">
        <v>559</v>
      </c>
    </row>
    <row r="18" spans="2:5" ht="13.5" thickBot="1" x14ac:dyDescent="0.35">
      <c r="B18" s="891" t="s">
        <v>558</v>
      </c>
      <c r="C18" s="892"/>
      <c r="D18" s="893" t="s">
        <v>440</v>
      </c>
      <c r="E18" s="336" t="s">
        <v>559</v>
      </c>
    </row>
    <row r="19" spans="2:5" ht="13.5" thickBot="1" x14ac:dyDescent="0.35">
      <c r="B19" s="894" t="s">
        <v>560</v>
      </c>
      <c r="C19" s="328"/>
      <c r="D19" s="327" t="s">
        <v>440</v>
      </c>
      <c r="E19" s="336" t="s">
        <v>559</v>
      </c>
    </row>
    <row r="20" spans="2:5" ht="13.5" thickBot="1" x14ac:dyDescent="0.35">
      <c r="B20" s="894" t="s">
        <v>561</v>
      </c>
      <c r="C20" s="894"/>
      <c r="D20" s="894"/>
      <c r="E20" s="336" t="s">
        <v>559</v>
      </c>
    </row>
    <row r="21" spans="2:5" ht="13.5" thickBot="1" x14ac:dyDescent="0.35">
      <c r="B21" s="894" t="s">
        <v>562</v>
      </c>
      <c r="C21" s="894"/>
      <c r="D21" s="894"/>
      <c r="E21" s="336" t="s">
        <v>559</v>
      </c>
    </row>
    <row r="22" spans="2:5" ht="13.5" thickBot="1" x14ac:dyDescent="0.35">
      <c r="B22" s="894" t="s">
        <v>563</v>
      </c>
      <c r="C22" s="894"/>
      <c r="D22" s="894"/>
      <c r="E22" s="336" t="s">
        <v>559</v>
      </c>
    </row>
    <row r="23" spans="2:5" ht="13.5" thickBot="1" x14ac:dyDescent="0.35">
      <c r="B23" s="894" t="s">
        <v>564</v>
      </c>
      <c r="C23" s="894"/>
      <c r="D23" s="894"/>
      <c r="E23" s="336" t="s">
        <v>559</v>
      </c>
    </row>
    <row r="24" spans="2:5" ht="13" x14ac:dyDescent="0.3">
      <c r="B24" s="894" t="s">
        <v>569</v>
      </c>
      <c r="C24" s="894"/>
      <c r="D24" s="894"/>
      <c r="E24" s="336" t="s">
        <v>570</v>
      </c>
    </row>
    <row r="25" spans="2:5" x14ac:dyDescent="0.25">
      <c r="B25" s="894"/>
      <c r="C25" s="894"/>
      <c r="D25" s="894"/>
      <c r="E25" s="894"/>
    </row>
  </sheetData>
  <sheetProtection selectLockedCells="1" selectUnlockedCells="1"/>
  <mergeCells count="4">
    <mergeCell ref="C2:E2"/>
    <mergeCell ref="B3:E3"/>
    <mergeCell ref="B11:E11"/>
    <mergeCell ref="B15:E15"/>
  </mergeCells>
  <phoneticPr fontId="5" type="noConversion"/>
  <pageMargins left="0.70000000000000007" right="0.70000000000000007" top="0.75" bottom="0.75" header="0.51181102362204722" footer="0.51181102362204722"/>
  <pageSetup paperSize="9" firstPageNumber="0"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Tg3 Trim 2</vt:lpstr>
      <vt:lpstr>Tgr 2 Trim 2</vt:lpstr>
      <vt:lpstr>1ere  Trim 2</vt:lpstr>
      <vt:lpstr>2nde 1 T 2</vt:lpstr>
      <vt:lpstr>2nde 2 T 2</vt:lpstr>
      <vt:lpstr>2nde 3 T 2</vt:lpstr>
      <vt:lpstr>TG3 synth T2</vt:lpstr>
      <vt:lpstr>Tg3 PP</vt:lpstr>
      <vt:lpstr>rattrapage</vt:lpstr>
      <vt:lpstr>projection BAC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 garnaud</dc:creator>
  <cp:lastModifiedBy>GARNAUD Michel</cp:lastModifiedBy>
  <cp:revision>0</cp:revision>
  <cp:lastPrinted>2023-01-20T11:32:48Z</cp:lastPrinted>
  <dcterms:created xsi:type="dcterms:W3CDTF">2020-09-01T20:23:58Z</dcterms:created>
  <dcterms:modified xsi:type="dcterms:W3CDTF">2025-02-09T12:51:07Z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0x0101004111F3FA584083479972669E8798366B</vt:lpwstr>
  </property>
</Properties>
</file>